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9825" activeTab="0"/>
  </bookViews>
  <sheets>
    <sheet name="2013S 113-001" sheetId="1" r:id="rId1"/>
    <sheet name="2013S 113-003" sheetId="2" r:id="rId2"/>
    <sheet name="Hodges" sheetId="3" r:id="rId3"/>
    <sheet name="Sheet1" sheetId="4" r:id="rId4"/>
    <sheet name="001 list" sheetId="5" r:id="rId5"/>
    <sheet name="003 List" sheetId="6" r:id="rId6"/>
  </sheets>
  <definedNames>
    <definedName name="_xlnm._FilterDatabase" localSheetId="0" hidden="1">'2013S 113-001'!$A$4:$V$22</definedName>
    <definedName name="_xlnm._FilterDatabase" localSheetId="1" hidden="1">'2013S 113-003'!$A$4:$W$22</definedName>
    <definedName name="_xlnm._FilterDatabase" localSheetId="2" hidden="1">'Hodges'!$A$4:$W$5</definedName>
    <definedName name="_xlnm.Print_Area" localSheetId="0">'2013S 113-001'!$A$1:$R$22</definedName>
    <definedName name="_xlnm.Print_Area" localSheetId="1">'2013S 113-003'!$A$1:$S$22</definedName>
    <definedName name="_xlnm.Print_Area" localSheetId="2">'Hodges'!$A$1:$S$5</definedName>
  </definedNames>
  <calcPr fullCalcOnLoad="1"/>
</workbook>
</file>

<file path=xl/comments1.xml><?xml version="1.0" encoding="utf-8"?>
<comments xmlns="http://schemas.openxmlformats.org/spreadsheetml/2006/main">
  <authors>
    <author>Al Quarles</author>
  </authors>
  <commentList>
    <comment ref="C4" authorId="0">
      <text>
        <r>
          <rPr>
            <b/>
            <sz val="10"/>
            <rFont val="Tahoma"/>
            <family val="0"/>
          </rPr>
          <t>Al Quarles:</t>
        </r>
        <r>
          <rPr>
            <sz val="10"/>
            <rFont val="Tahoma"/>
            <family val="0"/>
          </rPr>
          <t xml:space="preserve">
Jan 16 MLK Day</t>
        </r>
      </text>
    </comment>
    <comment ref="I4" authorId="0">
      <text>
        <r>
          <rPr>
            <b/>
            <sz val="10"/>
            <rFont val="Tahoma"/>
            <family val="0"/>
          </rPr>
          <t>Al Quarles:</t>
        </r>
        <r>
          <rPr>
            <sz val="10"/>
            <rFont val="Tahoma"/>
            <family val="0"/>
          </rPr>
          <t xml:space="preserve">
Mar 11 Spring Break</t>
        </r>
      </text>
    </comment>
  </commentList>
</comments>
</file>

<file path=xl/comments2.xml><?xml version="1.0" encoding="utf-8"?>
<comments xmlns="http://schemas.openxmlformats.org/spreadsheetml/2006/main">
  <authors>
    <author>Quarles, William A.</author>
  </authors>
  <commentList>
    <comment ref="B14" authorId="0">
      <text>
        <r>
          <rPr>
            <b/>
            <sz val="9"/>
            <rFont val="Tahoma"/>
            <family val="0"/>
          </rPr>
          <t>Quarles, William A.:</t>
        </r>
        <r>
          <rPr>
            <sz val="9"/>
            <rFont val="Tahoma"/>
            <family val="0"/>
          </rPr>
          <t xml:space="preserve">
Sick for first lab</t>
        </r>
      </text>
    </comment>
    <comment ref="C6" authorId="0">
      <text>
        <r>
          <rPr>
            <b/>
            <sz val="9"/>
            <rFont val="Tahoma"/>
            <family val="0"/>
          </rPr>
          <t>Quarles, William A.:</t>
        </r>
        <r>
          <rPr>
            <sz val="9"/>
            <rFont val="Tahoma"/>
            <family val="0"/>
          </rPr>
          <t xml:space="preserve">
Came to Monday Lab</t>
        </r>
      </text>
    </comment>
  </commentList>
</comments>
</file>

<file path=xl/sharedStrings.xml><?xml version="1.0" encoding="utf-8"?>
<sst xmlns="http://schemas.openxmlformats.org/spreadsheetml/2006/main" count="262" uniqueCount="127">
  <si>
    <t>Name</t>
  </si>
  <si>
    <t>Tectonics</t>
  </si>
  <si>
    <t>Minerals</t>
  </si>
  <si>
    <t>Igneous</t>
  </si>
  <si>
    <t>Total</t>
  </si>
  <si>
    <t>%</t>
  </si>
  <si>
    <t>Available Points To Date</t>
  </si>
  <si>
    <t>Available Points</t>
  </si>
  <si>
    <t>None</t>
  </si>
  <si>
    <t>Mineral
Quiz</t>
  </si>
  <si>
    <t>Igneous
Quiz</t>
  </si>
  <si>
    <t>Sed Rock
Quiz</t>
  </si>
  <si>
    <t>GW</t>
  </si>
  <si>
    <t>Meta-
morphic</t>
  </si>
  <si>
    <t>Sedi-
mentary</t>
  </si>
  <si>
    <t>Seismic</t>
  </si>
  <si>
    <t>Coastal</t>
  </si>
  <si>
    <t>Meta Rock
Quiz</t>
  </si>
  <si>
    <t>Monday
Section 001</t>
  </si>
  <si>
    <t>Wednesday
Section 003</t>
  </si>
  <si>
    <t>Streams</t>
  </si>
  <si>
    <t>Topo</t>
  </si>
  <si>
    <t>Geo Time</t>
  </si>
  <si>
    <t>Weath-
ering</t>
  </si>
  <si>
    <t>E-mail</t>
  </si>
  <si>
    <t>Undergraduate</t>
  </si>
  <si>
    <t>Registered via web</t>
  </si>
  <si>
    <t>W30060438</t>
  </si>
  <si>
    <t xml:space="preserve">Whitley, Jace K. </t>
  </si>
  <si>
    <t>W11863266</t>
  </si>
  <si>
    <t xml:space="preserve">Singleton, George M. </t>
  </si>
  <si>
    <t>W30028952</t>
  </si>
  <si>
    <t xml:space="preserve">Moore, Justin R. </t>
  </si>
  <si>
    <t>W30078519</t>
  </si>
  <si>
    <t xml:space="preserve">Miller, Lauren B. </t>
  </si>
  <si>
    <t>W11943378</t>
  </si>
  <si>
    <t xml:space="preserve">McQueen, Kelli D. </t>
  </si>
  <si>
    <t>W11985623</t>
  </si>
  <si>
    <t xml:space="preserve">Jenkins, Shayna A. </t>
  </si>
  <si>
    <t>W30062419</t>
  </si>
  <si>
    <t xml:space="preserve">Henry, Derrick S. </t>
  </si>
  <si>
    <t>W11946672</t>
  </si>
  <si>
    <t xml:space="preserve">Griffin, Cheryl M. </t>
  </si>
  <si>
    <t>W30100443</t>
  </si>
  <si>
    <t xml:space="preserve">Eckenrode, Anna R. </t>
  </si>
  <si>
    <t>W11437161</t>
  </si>
  <si>
    <t xml:space="preserve">Eakins, Victoria L. </t>
  </si>
  <si>
    <t>W30091343</t>
  </si>
  <si>
    <t xml:space="preserve">Buffington, Corey J. </t>
  </si>
  <si>
    <t>W30045402</t>
  </si>
  <si>
    <t xml:space="preserve">Bourne, Henry J. </t>
  </si>
  <si>
    <t>W11872462</t>
  </si>
  <si>
    <t xml:space="preserve">Abraham, Judson C. </t>
  </si>
  <si>
    <t>Number</t>
  </si>
  <si>
    <t>Grade Detail</t>
  </si>
  <si>
    <t>Credits</t>
  </si>
  <si>
    <t>Level</t>
  </si>
  <si>
    <t>Reg Status</t>
  </si>
  <si>
    <t>ID</t>
  </si>
  <si>
    <t>Student Name</t>
  </si>
  <si>
    <t>Record</t>
  </si>
  <si>
    <t xml:space="preserve">Abraham, Matthew D. </t>
  </si>
  <si>
    <t>W11874728</t>
  </si>
  <si>
    <t xml:space="preserve">Arnold, Ashley N. </t>
  </si>
  <si>
    <t>W30079422</t>
  </si>
  <si>
    <t xml:space="preserve">Balaguer, Mario A. </t>
  </si>
  <si>
    <t>W11116210</t>
  </si>
  <si>
    <t xml:space="preserve">Brown, Joy A. </t>
  </si>
  <si>
    <t>W11621910</t>
  </si>
  <si>
    <t xml:space="preserve">Carter, LaRosa P. </t>
  </si>
  <si>
    <t>W11934175</t>
  </si>
  <si>
    <t xml:space="preserve">Dukes, Kenyon C. </t>
  </si>
  <si>
    <t>W11566840</t>
  </si>
  <si>
    <t xml:space="preserve">Malloy, Helen P. </t>
  </si>
  <si>
    <t>W11418315</t>
  </si>
  <si>
    <t xml:space="preserve">Minton, Wyatt C. </t>
  </si>
  <si>
    <t>W11974763</t>
  </si>
  <si>
    <t xml:space="preserve">Rigby, Katherine A. </t>
  </si>
  <si>
    <t>W12005483</t>
  </si>
  <si>
    <t xml:space="preserve">Thomas, Katherine B. </t>
  </si>
  <si>
    <t>W11899210</t>
  </si>
  <si>
    <t xml:space="preserve">White, Casey A. </t>
  </si>
  <si>
    <t>W11943574</t>
  </si>
  <si>
    <t xml:space="preserve">Williams, Michael B. </t>
  </si>
  <si>
    <t>W11680567</t>
  </si>
  <si>
    <t xml:space="preserve">Williamson, Shannon L. </t>
  </si>
  <si>
    <t>W11973392</t>
  </si>
  <si>
    <t>Grades due</t>
  </si>
  <si>
    <t>Abraham, Judson</t>
  </si>
  <si>
    <t>Bourne, Henry</t>
  </si>
  <si>
    <t>Eakins, Tori</t>
  </si>
  <si>
    <t>Eckenrode, Anna</t>
  </si>
  <si>
    <t>Griffin, Cheryl</t>
  </si>
  <si>
    <t>Headley, Alex</t>
  </si>
  <si>
    <t>Henry, Derrick</t>
  </si>
  <si>
    <t>Jenkins, Shayna</t>
  </si>
  <si>
    <t>McQueen, Kelli</t>
  </si>
  <si>
    <t>Miller, Lauren</t>
  </si>
  <si>
    <t>Moore, Justin</t>
  </si>
  <si>
    <t>Singleton, Matt</t>
  </si>
  <si>
    <t>Skinner, Timothy</t>
  </si>
  <si>
    <t>Whitley, Jace</t>
  </si>
  <si>
    <t>Williams, Robert</t>
  </si>
  <si>
    <t>Arnold, Ashley</t>
  </si>
  <si>
    <t>Balaguer, Mario</t>
  </si>
  <si>
    <t>Buffington, Corey</t>
  </si>
  <si>
    <t>Carter, LaRosa</t>
  </si>
  <si>
    <t>Dukes, Kenyon</t>
  </si>
  <si>
    <t>Jackson, Richard</t>
  </si>
  <si>
    <t>Malloy, Helen</t>
  </si>
  <si>
    <t>Minton, Wyatt</t>
  </si>
  <si>
    <t>Murray, Kendall</t>
  </si>
  <si>
    <t>Rigby, Katherine</t>
  </si>
  <si>
    <t>Thomas, Kate</t>
  </si>
  <si>
    <t>White, Casey</t>
  </si>
  <si>
    <t>Williams, Michael</t>
  </si>
  <si>
    <t>Williamson, Shannon</t>
  </si>
  <si>
    <t>Abraham, Matt</t>
  </si>
  <si>
    <t>Spring Break</t>
  </si>
  <si>
    <t>Extra Credit</t>
  </si>
  <si>
    <t>Hodges, Jermaine</t>
  </si>
  <si>
    <t>for Tectonics lab and to review rocks (5:30)</t>
  </si>
  <si>
    <t>early for rock quiz (6:00) and topo lab</t>
  </si>
  <si>
    <t>Groundwater</t>
  </si>
  <si>
    <t>Coast</t>
  </si>
  <si>
    <t>Metamorphic rock lab makeup</t>
  </si>
  <si>
    <t>Hodges, Jermaine (possible)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</si>
</sst>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;@"/>
    <numFmt numFmtId="169" formatCode="0.0"/>
    <numFmt numFmtId="170" formatCode="0.0%"/>
    <numFmt numFmtId="171" formatCode="[$-409]dddd\,\ mmmm\ dd\,\ yyyy"/>
    <numFmt numFmtId="172" formatCode="[$-409]mmm\-yy;@"/>
    <numFmt numFmtId="173" formatCode="[$-409]mmmm\ d\,\ yyyy;@"/>
    <numFmt numFmtId="174" formatCode="m/d;@"/>
    <numFmt numFmtId="175" formatCode="[$-409]d\-mmm;@"/>
    <numFmt numFmtId="176" formatCode="0.0000"/>
    <numFmt numFmtId="177" formatCode="0.000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69" fontId="0" fillId="0" borderId="10" xfId="0" applyNumberFormat="1" applyFont="1" applyFill="1" applyBorder="1" applyAlignment="1">
      <alignment horizontal="center" vertical="center"/>
    </xf>
    <xf numFmtId="169" fontId="0" fillId="0" borderId="11" xfId="0" applyNumberFormat="1" applyFont="1" applyFill="1" applyBorder="1" applyAlignment="1">
      <alignment horizontal="center" vertical="center"/>
    </xf>
    <xf numFmtId="170" fontId="0" fillId="0" borderId="12" xfId="59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170" fontId="0" fillId="0" borderId="14" xfId="59" applyNumberFormat="1" applyFont="1" applyFill="1" applyBorder="1" applyAlignment="1">
      <alignment horizontal="center" vertical="center"/>
    </xf>
    <xf numFmtId="169" fontId="0" fillId="0" borderId="0" xfId="0" applyNumberFormat="1" applyFont="1" applyFill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0" fillId="0" borderId="16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170" fontId="0" fillId="0" borderId="17" xfId="59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wrapText="1"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wrapText="1"/>
    </xf>
    <xf numFmtId="168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16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169" fontId="0" fillId="0" borderId="10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 wrapText="1"/>
    </xf>
    <xf numFmtId="169" fontId="0" fillId="0" borderId="11" xfId="0" applyNumberFormat="1" applyFont="1" applyFill="1" applyBorder="1" applyAlignment="1" quotePrefix="1">
      <alignment horizontal="center" vertical="center"/>
    </xf>
    <xf numFmtId="169" fontId="0" fillId="0" borderId="11" xfId="0" applyNumberFormat="1" applyFont="1" applyFill="1" applyBorder="1" applyAlignment="1">
      <alignment horizontal="center" vertical="center"/>
    </xf>
    <xf numFmtId="169" fontId="0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168" fontId="0" fillId="24" borderId="16" xfId="0" applyNumberFormat="1" applyFont="1" applyFill="1" applyBorder="1" applyAlignment="1">
      <alignment horizontal="center"/>
    </xf>
    <xf numFmtId="1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169" fontId="0" fillId="24" borderId="10" xfId="0" applyNumberFormat="1" applyFont="1" applyFill="1" applyBorder="1" applyAlignment="1">
      <alignment horizontal="center" vertical="center"/>
    </xf>
    <xf numFmtId="169" fontId="0" fillId="11" borderId="10" xfId="0" applyNumberFormat="1" applyFont="1" applyFill="1" applyBorder="1" applyAlignment="1">
      <alignment horizontal="center" vertical="center"/>
    </xf>
    <xf numFmtId="169" fontId="0" fillId="11" borderId="11" xfId="0" applyNumberFormat="1" applyFont="1" applyFill="1" applyBorder="1" applyAlignment="1">
      <alignment horizontal="center" vertical="center"/>
    </xf>
    <xf numFmtId="169" fontId="0" fillId="11" borderId="11" xfId="0" applyNumberFormat="1" applyFont="1" applyFill="1" applyBorder="1" applyAlignment="1" quotePrefix="1">
      <alignment horizontal="center" vertical="center"/>
    </xf>
    <xf numFmtId="169" fontId="0" fillId="24" borderId="11" xfId="0" applyNumberFormat="1" applyFont="1" applyFill="1" applyBorder="1" applyAlignment="1">
      <alignment horizontal="center" vertical="center"/>
    </xf>
    <xf numFmtId="169" fontId="0" fillId="24" borderId="11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wrapText="1"/>
    </xf>
    <xf numFmtId="0" fontId="0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wrapText="1"/>
    </xf>
    <xf numFmtId="168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0" fontId="0" fillId="0" borderId="14" xfId="59" applyNumberFormat="1" applyFont="1" applyFill="1" applyBorder="1" applyAlignment="1">
      <alignment horizontal="center" vertical="center"/>
    </xf>
    <xf numFmtId="169" fontId="0" fillId="11" borderId="11" xfId="0" applyNumberFormat="1" applyFont="1" applyFill="1" applyBorder="1" applyAlignment="1">
      <alignment horizontal="center" vertical="center"/>
    </xf>
    <xf numFmtId="169" fontId="0" fillId="24" borderId="10" xfId="0" applyNumberFormat="1" applyFont="1" applyFill="1" applyBorder="1" applyAlignment="1">
      <alignment horizontal="center" vertical="center"/>
    </xf>
    <xf numFmtId="169" fontId="0" fillId="25" borderId="10" xfId="0" applyNumberFormat="1" applyFont="1" applyFill="1" applyBorder="1" applyAlignment="1">
      <alignment horizontal="center" vertical="center"/>
    </xf>
    <xf numFmtId="169" fontId="0" fillId="25" borderId="11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Alignment="1">
      <alignment/>
    </xf>
    <xf numFmtId="169" fontId="0" fillId="11" borderId="10" xfId="0" applyNumberFormat="1" applyFont="1" applyFill="1" applyBorder="1" applyAlignment="1">
      <alignment horizontal="center" vertical="center"/>
    </xf>
    <xf numFmtId="169" fontId="0" fillId="24" borderId="11" xfId="0" applyNumberFormat="1" applyFont="1" applyFill="1" applyBorder="1" applyAlignment="1">
      <alignment horizontal="center" vertical="center"/>
    </xf>
    <xf numFmtId="169" fontId="0" fillId="11" borderId="11" xfId="0" applyNumberFormat="1" applyFont="1" applyFill="1" applyBorder="1" applyAlignment="1">
      <alignment horizontal="center" vertical="center"/>
    </xf>
    <xf numFmtId="0" fontId="0" fillId="10" borderId="13" xfId="0" applyFont="1" applyFill="1" applyBorder="1" applyAlignment="1">
      <alignment vertical="center" wrapText="1"/>
    </xf>
    <xf numFmtId="0" fontId="0" fillId="10" borderId="21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5"/>
  <sheetViews>
    <sheetView tabSelected="1" zoomScale="80" zoomScaleNormal="80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3" sqref="E13"/>
    </sheetView>
  </sheetViews>
  <sheetFormatPr defaultColWidth="9.140625" defaultRowHeight="12.75"/>
  <cols>
    <col min="1" max="1" width="24.7109375" style="17" customWidth="1"/>
    <col min="2" max="13" width="9.7109375" style="17" customWidth="1"/>
    <col min="14" max="14" width="9.7109375" style="17" hidden="1" customWidth="1"/>
    <col min="15" max="20" width="9.7109375" style="17" customWidth="1"/>
    <col min="21" max="21" width="3.421875" style="17" bestFit="1" customWidth="1"/>
    <col min="22" max="16384" width="9.140625" style="17" customWidth="1"/>
  </cols>
  <sheetData>
    <row r="1" spans="1:32" ht="39.75" customHeight="1">
      <c r="A1" s="13" t="s">
        <v>18</v>
      </c>
      <c r="B1" s="14" t="s">
        <v>2</v>
      </c>
      <c r="C1" s="14" t="s">
        <v>3</v>
      </c>
      <c r="D1" s="15" t="s">
        <v>23</v>
      </c>
      <c r="E1" s="15" t="s">
        <v>14</v>
      </c>
      <c r="F1" s="15" t="s">
        <v>13</v>
      </c>
      <c r="G1" s="15" t="s">
        <v>15</v>
      </c>
      <c r="H1" s="15" t="s">
        <v>1</v>
      </c>
      <c r="I1" s="15" t="s">
        <v>22</v>
      </c>
      <c r="J1" s="15" t="s">
        <v>21</v>
      </c>
      <c r="K1" s="15" t="s">
        <v>20</v>
      </c>
      <c r="L1" s="15" t="s">
        <v>12</v>
      </c>
      <c r="M1" s="15" t="s">
        <v>16</v>
      </c>
      <c r="N1" s="15"/>
      <c r="O1" s="15" t="s">
        <v>9</v>
      </c>
      <c r="P1" s="15" t="s">
        <v>10</v>
      </c>
      <c r="Q1" s="15" t="s">
        <v>11</v>
      </c>
      <c r="R1" s="15" t="s">
        <v>17</v>
      </c>
      <c r="S1" s="14"/>
      <c r="T1" s="16"/>
      <c r="AD1" s="15" t="s">
        <v>9</v>
      </c>
      <c r="AE1" s="15" t="s">
        <v>10</v>
      </c>
      <c r="AF1" s="15" t="s">
        <v>11</v>
      </c>
    </row>
    <row r="2" spans="1:22" ht="15.75" customHeight="1">
      <c r="A2" s="18" t="s">
        <v>7</v>
      </c>
      <c r="B2" s="19">
        <v>10</v>
      </c>
      <c r="C2" s="19">
        <v>10</v>
      </c>
      <c r="D2" s="19">
        <v>10</v>
      </c>
      <c r="E2" s="19">
        <v>10</v>
      </c>
      <c r="F2" s="19">
        <v>10</v>
      </c>
      <c r="G2" s="19">
        <v>10</v>
      </c>
      <c r="H2" s="19">
        <v>10</v>
      </c>
      <c r="I2" s="19">
        <v>10</v>
      </c>
      <c r="J2" s="19">
        <v>10</v>
      </c>
      <c r="K2" s="19">
        <v>10</v>
      </c>
      <c r="L2" s="19">
        <v>10</v>
      </c>
      <c r="M2" s="19">
        <v>10</v>
      </c>
      <c r="N2" s="19"/>
      <c r="O2" s="19">
        <v>10</v>
      </c>
      <c r="P2" s="19">
        <v>10</v>
      </c>
      <c r="Q2" s="19">
        <v>10</v>
      </c>
      <c r="R2" s="19">
        <v>10</v>
      </c>
      <c r="S2" s="20">
        <f>SUM(B2:R2)</f>
        <v>160</v>
      </c>
      <c r="T2" s="21"/>
      <c r="V2" s="38" t="s">
        <v>87</v>
      </c>
    </row>
    <row r="3" spans="1:22" ht="15.75" customHeight="1">
      <c r="A3" s="18" t="s">
        <v>6</v>
      </c>
      <c r="B3" s="29">
        <v>10</v>
      </c>
      <c r="C3" s="29">
        <v>10</v>
      </c>
      <c r="D3" s="29">
        <v>10</v>
      </c>
      <c r="E3" s="29">
        <v>10</v>
      </c>
      <c r="F3" s="29">
        <v>10</v>
      </c>
      <c r="G3" s="29">
        <v>10</v>
      </c>
      <c r="H3" s="29">
        <v>10</v>
      </c>
      <c r="I3" s="29">
        <v>10</v>
      </c>
      <c r="J3" s="29">
        <v>10</v>
      </c>
      <c r="K3" s="29">
        <v>10</v>
      </c>
      <c r="L3" s="29">
        <v>10</v>
      </c>
      <c r="M3" s="29">
        <v>10</v>
      </c>
      <c r="N3" s="19"/>
      <c r="O3" s="19">
        <v>10</v>
      </c>
      <c r="P3" s="19">
        <v>10</v>
      </c>
      <c r="Q3" s="19">
        <v>10</v>
      </c>
      <c r="R3" s="19">
        <v>10</v>
      </c>
      <c r="S3" s="19">
        <f>SUM(B3:R3)-10</f>
        <v>150</v>
      </c>
      <c r="T3" s="22"/>
      <c r="V3" s="37">
        <v>41395</v>
      </c>
    </row>
    <row r="4" spans="1:20" ht="15.75" customHeight="1" thickBot="1">
      <c r="A4" s="23" t="s">
        <v>0</v>
      </c>
      <c r="B4" s="24">
        <v>41288</v>
      </c>
      <c r="C4" s="36">
        <f>B4+14</f>
        <v>41302</v>
      </c>
      <c r="D4" s="24">
        <f>C4+7</f>
        <v>41309</v>
      </c>
      <c r="E4" s="24">
        <f>D4+7</f>
        <v>41316</v>
      </c>
      <c r="F4" s="24">
        <f>E4+7</f>
        <v>41323</v>
      </c>
      <c r="G4" s="24">
        <f>F4+7</f>
        <v>41330</v>
      </c>
      <c r="H4" s="24">
        <f>G4+7</f>
        <v>41337</v>
      </c>
      <c r="I4" s="36">
        <f>H4+14</f>
        <v>41351</v>
      </c>
      <c r="J4" s="24">
        <f>I4+7</f>
        <v>41358</v>
      </c>
      <c r="K4" s="24">
        <f>J4+7</f>
        <v>41365</v>
      </c>
      <c r="L4" s="24">
        <f>K4+7</f>
        <v>41372</v>
      </c>
      <c r="M4" s="24">
        <f>L4+7</f>
        <v>41379</v>
      </c>
      <c r="N4" s="24"/>
      <c r="O4" s="24"/>
      <c r="P4" s="24"/>
      <c r="Q4" s="24"/>
      <c r="R4" s="24"/>
      <c r="S4" s="25" t="s">
        <v>4</v>
      </c>
      <c r="T4" s="26" t="s">
        <v>5</v>
      </c>
    </row>
    <row r="5" spans="1:25" s="4" customFormat="1" ht="24" customHeight="1">
      <c r="A5" s="75" t="s">
        <v>88</v>
      </c>
      <c r="B5" s="1">
        <v>10</v>
      </c>
      <c r="C5" s="1">
        <v>10</v>
      </c>
      <c r="D5" s="41">
        <v>0</v>
      </c>
      <c r="E5" s="45">
        <v>0</v>
      </c>
      <c r="F5" s="41">
        <v>0</v>
      </c>
      <c r="G5" s="41">
        <v>0</v>
      </c>
      <c r="H5" s="46">
        <v>0</v>
      </c>
      <c r="I5" s="45">
        <v>0</v>
      </c>
      <c r="J5" s="45">
        <v>0</v>
      </c>
      <c r="K5" s="45">
        <v>0</v>
      </c>
      <c r="L5" s="2">
        <v>0</v>
      </c>
      <c r="M5" s="2">
        <v>0</v>
      </c>
      <c r="N5" s="2"/>
      <c r="O5" s="2">
        <v>2</v>
      </c>
      <c r="P5" s="41">
        <v>0</v>
      </c>
      <c r="Q5" s="41">
        <v>0</v>
      </c>
      <c r="R5" s="41">
        <v>0</v>
      </c>
      <c r="S5" s="1">
        <f aca="true" t="shared" si="0" ref="S5:S18">SUM(B5:R5)-MIN(O5:R5)</f>
        <v>22</v>
      </c>
      <c r="T5" s="3">
        <f>S5/$S$3</f>
        <v>0.14666666666666667</v>
      </c>
      <c r="V5" s="5" t="str">
        <f aca="true" t="shared" si="1" ref="V5:V15">IF(T5&gt;0.894,"A",IF(T5&gt;0.864,"B+",IF(T5&gt;0.794,"B",IF(T5&gt;0.764,"C+",IF(T5&gt;0.694,"C",IF(T5&gt;0.594,"D","F"))))))</f>
        <v>F</v>
      </c>
      <c r="X5" s="4">
        <v>90</v>
      </c>
      <c r="Y5" s="4">
        <v>0.894</v>
      </c>
    </row>
    <row r="6" spans="1:25" s="4" customFormat="1" ht="24" customHeight="1">
      <c r="A6" s="39" t="s">
        <v>89</v>
      </c>
      <c r="B6" s="1">
        <v>10</v>
      </c>
      <c r="C6" s="1">
        <v>10</v>
      </c>
      <c r="D6" s="1">
        <v>9.5</v>
      </c>
      <c r="E6" s="2">
        <v>10</v>
      </c>
      <c r="F6" s="1">
        <v>10</v>
      </c>
      <c r="G6" s="1">
        <v>6.5</v>
      </c>
      <c r="H6" s="46">
        <v>0</v>
      </c>
      <c r="I6" s="2">
        <v>9.25</v>
      </c>
      <c r="J6" s="2">
        <v>9</v>
      </c>
      <c r="K6" s="2">
        <v>9.75</v>
      </c>
      <c r="L6" s="2">
        <v>9.5</v>
      </c>
      <c r="M6" s="2">
        <v>9.25</v>
      </c>
      <c r="N6" s="2"/>
      <c r="O6" s="2">
        <v>9</v>
      </c>
      <c r="P6" s="1">
        <v>7</v>
      </c>
      <c r="Q6" s="1">
        <v>6</v>
      </c>
      <c r="R6" s="1">
        <v>8</v>
      </c>
      <c r="S6" s="1">
        <f t="shared" si="0"/>
        <v>126.75</v>
      </c>
      <c r="T6" s="7">
        <f aca="true" t="shared" si="2" ref="T6:T15">S6/$S$3</f>
        <v>0.845</v>
      </c>
      <c r="V6" s="5" t="str">
        <f t="shared" si="1"/>
        <v>B</v>
      </c>
      <c r="X6" s="4">
        <v>87</v>
      </c>
      <c r="Y6" s="4">
        <v>0.864</v>
      </c>
    </row>
    <row r="7" spans="1:25" s="4" customFormat="1" ht="24" customHeight="1">
      <c r="A7" s="74" t="s">
        <v>90</v>
      </c>
      <c r="B7" s="1">
        <v>10</v>
      </c>
      <c r="C7" s="1">
        <v>10</v>
      </c>
      <c r="D7" s="1">
        <v>8.5</v>
      </c>
      <c r="E7" s="2">
        <v>10</v>
      </c>
      <c r="F7" s="1">
        <v>10</v>
      </c>
      <c r="G7" s="1">
        <v>9.25</v>
      </c>
      <c r="H7" s="33">
        <v>7.25</v>
      </c>
      <c r="I7" s="2">
        <v>8.75</v>
      </c>
      <c r="J7" s="2">
        <v>7.8</v>
      </c>
      <c r="K7" s="2">
        <v>9</v>
      </c>
      <c r="L7" s="2">
        <v>10</v>
      </c>
      <c r="M7" s="2">
        <v>7.75</v>
      </c>
      <c r="N7" s="2"/>
      <c r="O7" s="2">
        <v>7</v>
      </c>
      <c r="P7" s="42">
        <v>8.3</v>
      </c>
      <c r="Q7" s="1">
        <v>7.3</v>
      </c>
      <c r="R7" s="1">
        <v>8</v>
      </c>
      <c r="S7" s="1">
        <f t="shared" si="0"/>
        <v>131.9</v>
      </c>
      <c r="T7" s="7">
        <f t="shared" si="2"/>
        <v>0.8793333333333334</v>
      </c>
      <c r="V7" s="5" t="str">
        <f t="shared" si="1"/>
        <v>B+</v>
      </c>
      <c r="W7" s="8"/>
      <c r="X7" s="4">
        <v>70</v>
      </c>
      <c r="Y7" s="4">
        <v>0.694</v>
      </c>
    </row>
    <row r="8" spans="1:22" s="4" customFormat="1" ht="24" customHeight="1">
      <c r="A8" s="39" t="s">
        <v>91</v>
      </c>
      <c r="B8" s="1">
        <v>10</v>
      </c>
      <c r="C8" s="1">
        <v>10</v>
      </c>
      <c r="D8" s="1">
        <v>8.5</v>
      </c>
      <c r="E8" s="2">
        <v>10</v>
      </c>
      <c r="F8" s="1">
        <v>10</v>
      </c>
      <c r="G8" s="1">
        <v>10</v>
      </c>
      <c r="H8" s="33">
        <v>9.5</v>
      </c>
      <c r="I8" s="2">
        <v>10</v>
      </c>
      <c r="J8" s="2">
        <v>9.5</v>
      </c>
      <c r="K8" s="2">
        <v>10</v>
      </c>
      <c r="L8" s="2">
        <v>10</v>
      </c>
      <c r="M8" s="2">
        <v>9.5</v>
      </c>
      <c r="N8" s="2"/>
      <c r="O8" s="2">
        <v>9</v>
      </c>
      <c r="P8" s="1">
        <v>9.8</v>
      </c>
      <c r="Q8" s="1">
        <v>9</v>
      </c>
      <c r="R8" s="1">
        <v>9.5</v>
      </c>
      <c r="S8" s="1">
        <f t="shared" si="0"/>
        <v>145.3</v>
      </c>
      <c r="T8" s="7">
        <f t="shared" si="2"/>
        <v>0.9686666666666668</v>
      </c>
      <c r="V8" s="5" t="str">
        <f t="shared" si="1"/>
        <v>A</v>
      </c>
    </row>
    <row r="9" spans="1:22" s="4" customFormat="1" ht="24" customHeight="1">
      <c r="A9" s="74" t="s">
        <v>92</v>
      </c>
      <c r="B9" s="1">
        <v>10</v>
      </c>
      <c r="C9" s="1">
        <v>10</v>
      </c>
      <c r="D9" s="1">
        <v>9.5</v>
      </c>
      <c r="E9" s="43">
        <v>7</v>
      </c>
      <c r="F9" s="1">
        <v>10</v>
      </c>
      <c r="G9" s="1">
        <v>9.5</v>
      </c>
      <c r="H9" s="33">
        <v>9.5</v>
      </c>
      <c r="I9" s="33">
        <v>9.75</v>
      </c>
      <c r="J9" s="43">
        <v>7.25</v>
      </c>
      <c r="K9" s="2">
        <v>9</v>
      </c>
      <c r="L9" s="2">
        <v>9.5</v>
      </c>
      <c r="M9" s="2">
        <v>7.5</v>
      </c>
      <c r="N9" s="2"/>
      <c r="O9" s="2">
        <v>5</v>
      </c>
      <c r="P9" s="1">
        <v>7.5</v>
      </c>
      <c r="Q9" s="1">
        <v>2.5</v>
      </c>
      <c r="R9" s="1">
        <v>5.5</v>
      </c>
      <c r="S9" s="1">
        <f t="shared" si="0"/>
        <v>126.5</v>
      </c>
      <c r="T9" s="7">
        <f t="shared" si="2"/>
        <v>0.8433333333333334</v>
      </c>
      <c r="V9" s="5" t="str">
        <f t="shared" si="1"/>
        <v>B</v>
      </c>
    </row>
    <row r="10" spans="1:22" s="4" customFormat="1" ht="24" customHeight="1">
      <c r="A10" s="39" t="s">
        <v>93</v>
      </c>
      <c r="B10" s="1">
        <v>10</v>
      </c>
      <c r="C10" s="1">
        <v>10</v>
      </c>
      <c r="D10" s="1">
        <v>9.5</v>
      </c>
      <c r="E10" s="33">
        <v>10</v>
      </c>
      <c r="F10" s="1">
        <v>10</v>
      </c>
      <c r="G10" s="1">
        <v>8.25</v>
      </c>
      <c r="H10" s="2">
        <v>9.5</v>
      </c>
      <c r="I10" s="66">
        <v>7.5</v>
      </c>
      <c r="J10" s="2">
        <v>9</v>
      </c>
      <c r="K10" s="2">
        <v>9</v>
      </c>
      <c r="L10" s="2">
        <v>9.75</v>
      </c>
      <c r="M10" s="2">
        <v>9.2</v>
      </c>
      <c r="N10" s="2"/>
      <c r="O10" s="2">
        <v>5</v>
      </c>
      <c r="P10" s="42">
        <v>7.3</v>
      </c>
      <c r="Q10" s="1">
        <v>6</v>
      </c>
      <c r="R10" s="1">
        <v>5.5</v>
      </c>
      <c r="S10" s="1">
        <f>SUM(B10:R10)-MIN(O10:R10)</f>
        <v>130.5</v>
      </c>
      <c r="T10" s="7">
        <f t="shared" si="2"/>
        <v>0.87</v>
      </c>
      <c r="V10" s="5" t="str">
        <f>IF(T10&gt;0.894,"A",IF(T10&gt;0.864,"B+",IF(T10&gt;0.794,"B",IF(T10&gt;0.764,"C+",IF(T10&gt;0.694,"C",IF(T10&gt;0.594,"D","F"))))))</f>
        <v>B+</v>
      </c>
    </row>
    <row r="11" spans="1:22" s="4" customFormat="1" ht="24" customHeight="1">
      <c r="A11" s="39" t="s">
        <v>94</v>
      </c>
      <c r="B11" s="1">
        <v>10</v>
      </c>
      <c r="C11" s="1">
        <v>10</v>
      </c>
      <c r="D11" s="1">
        <v>9.3</v>
      </c>
      <c r="E11" s="2">
        <v>10</v>
      </c>
      <c r="F11" s="42">
        <v>5</v>
      </c>
      <c r="G11" s="1">
        <v>8.25</v>
      </c>
      <c r="H11" s="66">
        <v>6.25</v>
      </c>
      <c r="I11" s="2">
        <v>9.75</v>
      </c>
      <c r="J11" s="2">
        <v>9.25</v>
      </c>
      <c r="K11" s="2">
        <v>9.75</v>
      </c>
      <c r="L11" s="2">
        <v>9.5</v>
      </c>
      <c r="M11" s="2">
        <v>9.5</v>
      </c>
      <c r="N11" s="2"/>
      <c r="O11" s="2">
        <v>9</v>
      </c>
      <c r="P11" s="1">
        <v>9.5</v>
      </c>
      <c r="Q11" s="41">
        <v>0</v>
      </c>
      <c r="R11" s="1">
        <v>9.5</v>
      </c>
      <c r="S11" s="1">
        <f t="shared" si="0"/>
        <v>134.55</v>
      </c>
      <c r="T11" s="7">
        <f t="shared" si="2"/>
        <v>0.8970000000000001</v>
      </c>
      <c r="V11" s="5" t="str">
        <f t="shared" si="1"/>
        <v>A</v>
      </c>
    </row>
    <row r="12" spans="1:22" s="4" customFormat="1" ht="24" customHeight="1">
      <c r="A12" s="39" t="s">
        <v>95</v>
      </c>
      <c r="B12" s="1">
        <v>10</v>
      </c>
      <c r="C12" s="1">
        <v>10</v>
      </c>
      <c r="D12" s="1">
        <v>9.5</v>
      </c>
      <c r="E12" s="2">
        <v>10</v>
      </c>
      <c r="F12" s="1">
        <v>10</v>
      </c>
      <c r="G12" s="1">
        <v>9.5</v>
      </c>
      <c r="H12" s="66">
        <v>10</v>
      </c>
      <c r="I12" s="2">
        <v>9.5</v>
      </c>
      <c r="J12" s="2">
        <v>9.25</v>
      </c>
      <c r="K12" s="2">
        <v>9</v>
      </c>
      <c r="L12" s="2">
        <v>9.5</v>
      </c>
      <c r="M12" s="2">
        <v>9.5</v>
      </c>
      <c r="N12" s="2"/>
      <c r="O12" s="2">
        <v>8</v>
      </c>
      <c r="P12" s="1">
        <v>9.8</v>
      </c>
      <c r="Q12" s="1">
        <v>6.5</v>
      </c>
      <c r="R12" s="1">
        <v>8</v>
      </c>
      <c r="S12" s="1">
        <f t="shared" si="0"/>
        <v>141.55</v>
      </c>
      <c r="T12" s="7">
        <f t="shared" si="2"/>
        <v>0.9436666666666668</v>
      </c>
      <c r="V12" s="5" t="str">
        <f t="shared" si="1"/>
        <v>A</v>
      </c>
    </row>
    <row r="13" spans="1:22" s="4" customFormat="1" ht="24" customHeight="1">
      <c r="A13" s="39" t="s">
        <v>96</v>
      </c>
      <c r="B13" s="1">
        <v>10</v>
      </c>
      <c r="C13" s="1">
        <v>10</v>
      </c>
      <c r="D13" s="1">
        <v>9.3</v>
      </c>
      <c r="E13" s="43">
        <v>7.65</v>
      </c>
      <c r="F13" s="1">
        <v>10</v>
      </c>
      <c r="G13" s="1">
        <v>8</v>
      </c>
      <c r="H13" s="46">
        <v>0</v>
      </c>
      <c r="I13" s="2">
        <v>10</v>
      </c>
      <c r="J13" s="2">
        <v>9.5</v>
      </c>
      <c r="K13" s="2">
        <v>9.75</v>
      </c>
      <c r="L13" s="2">
        <v>9.5</v>
      </c>
      <c r="M13" s="45">
        <v>8.8</v>
      </c>
      <c r="N13" s="2"/>
      <c r="O13" s="2">
        <v>9</v>
      </c>
      <c r="P13" s="1">
        <v>9.8</v>
      </c>
      <c r="Q13" s="1">
        <v>7</v>
      </c>
      <c r="R13" s="1">
        <v>8</v>
      </c>
      <c r="S13" s="1">
        <f t="shared" si="0"/>
        <v>129.3</v>
      </c>
      <c r="T13" s="7">
        <f t="shared" si="2"/>
        <v>0.8620000000000001</v>
      </c>
      <c r="V13" s="5" t="str">
        <f t="shared" si="1"/>
        <v>B</v>
      </c>
    </row>
    <row r="14" spans="1:22" s="4" customFormat="1" ht="24" customHeight="1">
      <c r="A14" s="39" t="s">
        <v>97</v>
      </c>
      <c r="B14" s="1">
        <v>10</v>
      </c>
      <c r="C14" s="1">
        <v>10</v>
      </c>
      <c r="D14" s="1">
        <v>8.5</v>
      </c>
      <c r="E14" s="2">
        <v>10</v>
      </c>
      <c r="F14" s="1">
        <v>10</v>
      </c>
      <c r="G14" s="1">
        <v>9.75</v>
      </c>
      <c r="H14" s="2">
        <v>9.5</v>
      </c>
      <c r="I14" s="2">
        <v>10</v>
      </c>
      <c r="J14" s="2">
        <v>9.5</v>
      </c>
      <c r="K14" s="2">
        <v>10</v>
      </c>
      <c r="L14" s="2">
        <v>10</v>
      </c>
      <c r="M14" s="2">
        <v>9.5</v>
      </c>
      <c r="N14" s="2"/>
      <c r="O14" s="2">
        <v>9</v>
      </c>
      <c r="P14" s="1">
        <v>9.8</v>
      </c>
      <c r="Q14" s="1">
        <v>8.5</v>
      </c>
      <c r="R14" s="1">
        <v>8.5</v>
      </c>
      <c r="S14" s="1">
        <f t="shared" si="0"/>
        <v>144.05</v>
      </c>
      <c r="T14" s="7">
        <f t="shared" si="2"/>
        <v>0.9603333333333334</v>
      </c>
      <c r="V14" s="5" t="str">
        <f t="shared" si="1"/>
        <v>A</v>
      </c>
    </row>
    <row r="15" spans="1:22" s="4" customFormat="1" ht="24" customHeight="1">
      <c r="A15" s="39" t="s">
        <v>98</v>
      </c>
      <c r="B15" s="1">
        <v>10</v>
      </c>
      <c r="C15" s="1">
        <v>10</v>
      </c>
      <c r="D15" s="1">
        <v>9.3</v>
      </c>
      <c r="E15" s="2">
        <v>10</v>
      </c>
      <c r="F15" s="1">
        <v>10</v>
      </c>
      <c r="G15" s="1">
        <v>8.5</v>
      </c>
      <c r="H15" s="33">
        <v>8.5</v>
      </c>
      <c r="I15" s="2">
        <v>10</v>
      </c>
      <c r="J15" s="2">
        <v>9.75</v>
      </c>
      <c r="K15" s="2">
        <v>9.75</v>
      </c>
      <c r="L15" s="2">
        <v>9.5</v>
      </c>
      <c r="M15" s="2">
        <v>9</v>
      </c>
      <c r="N15" s="2"/>
      <c r="O15" s="2">
        <v>10</v>
      </c>
      <c r="P15" s="1">
        <v>10</v>
      </c>
      <c r="Q15" s="1">
        <v>10</v>
      </c>
      <c r="R15" s="1">
        <v>10</v>
      </c>
      <c r="S15" s="1">
        <f t="shared" si="0"/>
        <v>144.3</v>
      </c>
      <c r="T15" s="7">
        <f t="shared" si="2"/>
        <v>0.9620000000000001</v>
      </c>
      <c r="V15" s="5" t="str">
        <f t="shared" si="1"/>
        <v>A</v>
      </c>
    </row>
    <row r="16" spans="1:22" s="4" customFormat="1" ht="24" customHeight="1">
      <c r="A16" s="39" t="s">
        <v>99</v>
      </c>
      <c r="B16" s="1">
        <v>10</v>
      </c>
      <c r="C16" s="1">
        <v>10</v>
      </c>
      <c r="D16" s="1">
        <v>9.5</v>
      </c>
      <c r="E16" s="2">
        <v>10</v>
      </c>
      <c r="F16" s="1">
        <v>10</v>
      </c>
      <c r="G16" s="1">
        <v>8.5</v>
      </c>
      <c r="H16" s="33">
        <v>8.5</v>
      </c>
      <c r="I16" s="2">
        <v>10</v>
      </c>
      <c r="J16" s="2">
        <v>9.5</v>
      </c>
      <c r="K16" s="72">
        <v>0</v>
      </c>
      <c r="L16" s="2">
        <v>9.75</v>
      </c>
      <c r="M16" s="45">
        <v>0</v>
      </c>
      <c r="N16" s="2"/>
      <c r="O16" s="2">
        <v>8</v>
      </c>
      <c r="P16" s="42">
        <v>8.3</v>
      </c>
      <c r="Q16" s="1">
        <v>5.5</v>
      </c>
      <c r="R16" s="1">
        <v>9</v>
      </c>
      <c r="S16" s="1">
        <f t="shared" si="0"/>
        <v>121.05</v>
      </c>
      <c r="T16" s="7">
        <f aca="true" t="shared" si="3" ref="T16:T21">S16/$S$3</f>
        <v>0.8069999999999999</v>
      </c>
      <c r="V16" s="5" t="str">
        <f aca="true" t="shared" si="4" ref="V16:V21">IF(T16&gt;0.894,"A",IF(T16&gt;0.864,"B+",IF(T16&gt;0.794,"B",IF(T16&gt;0.764,"C+",IF(T16&gt;0.694,"C",IF(T16&gt;0.594,"D","F"))))))</f>
        <v>B</v>
      </c>
    </row>
    <row r="17" spans="1:22" s="4" customFormat="1" ht="24" customHeight="1">
      <c r="A17" s="74" t="s">
        <v>100</v>
      </c>
      <c r="B17" s="42">
        <v>7.75</v>
      </c>
      <c r="C17" s="1">
        <v>10</v>
      </c>
      <c r="D17" s="1">
        <v>9.5</v>
      </c>
      <c r="E17" s="43">
        <v>7</v>
      </c>
      <c r="F17" s="1">
        <v>10</v>
      </c>
      <c r="G17" s="1">
        <v>7.5</v>
      </c>
      <c r="H17" s="33">
        <v>9.25</v>
      </c>
      <c r="I17" s="2">
        <v>9.75</v>
      </c>
      <c r="J17" s="2">
        <v>9.75</v>
      </c>
      <c r="K17" s="2">
        <v>9</v>
      </c>
      <c r="L17" s="2">
        <v>9.5</v>
      </c>
      <c r="M17" s="2">
        <v>8.25</v>
      </c>
      <c r="N17" s="2"/>
      <c r="O17" s="2">
        <v>1</v>
      </c>
      <c r="P17" s="1">
        <v>7.3</v>
      </c>
      <c r="Q17" s="1">
        <v>6</v>
      </c>
      <c r="R17" s="1">
        <v>8.5</v>
      </c>
      <c r="S17" s="1">
        <f>SUM(B17:R17)-MIN(O17:R17)</f>
        <v>129.05</v>
      </c>
      <c r="T17" s="7">
        <f t="shared" si="3"/>
        <v>0.8603333333333334</v>
      </c>
      <c r="V17" s="5" t="str">
        <f t="shared" si="4"/>
        <v>B</v>
      </c>
    </row>
    <row r="18" spans="1:22" s="4" customFormat="1" ht="24" customHeight="1">
      <c r="A18" s="39" t="s">
        <v>101</v>
      </c>
      <c r="B18" s="1">
        <v>10</v>
      </c>
      <c r="C18" s="1">
        <v>10</v>
      </c>
      <c r="D18" s="1">
        <v>9.5</v>
      </c>
      <c r="E18" s="2">
        <v>10</v>
      </c>
      <c r="F18" s="1">
        <v>10</v>
      </c>
      <c r="G18" s="41">
        <v>0</v>
      </c>
      <c r="H18" s="33">
        <v>9.25</v>
      </c>
      <c r="I18" s="45">
        <v>0</v>
      </c>
      <c r="J18" s="2">
        <v>9</v>
      </c>
      <c r="K18" s="2">
        <v>9.25</v>
      </c>
      <c r="L18" s="2">
        <v>9.75</v>
      </c>
      <c r="M18" s="45">
        <v>0</v>
      </c>
      <c r="N18" s="2"/>
      <c r="O18" s="2">
        <v>6</v>
      </c>
      <c r="P18" s="1">
        <v>9</v>
      </c>
      <c r="Q18" s="1">
        <v>5</v>
      </c>
      <c r="R18" s="41">
        <v>6.5</v>
      </c>
      <c r="S18" s="1">
        <f t="shared" si="0"/>
        <v>108.25</v>
      </c>
      <c r="T18" s="7">
        <f t="shared" si="3"/>
        <v>0.7216666666666667</v>
      </c>
      <c r="V18" s="5" t="str">
        <f t="shared" si="4"/>
        <v>C</v>
      </c>
    </row>
    <row r="19" spans="1:22" s="4" customFormat="1" ht="24" customHeight="1">
      <c r="A19" s="39" t="s">
        <v>102</v>
      </c>
      <c r="B19" s="1">
        <v>10</v>
      </c>
      <c r="C19" s="1">
        <v>10</v>
      </c>
      <c r="D19" s="1">
        <v>9.3</v>
      </c>
      <c r="E19" s="2">
        <v>10</v>
      </c>
      <c r="F19" s="1">
        <v>10</v>
      </c>
      <c r="G19" s="1">
        <v>6.5</v>
      </c>
      <c r="H19" s="33">
        <v>9</v>
      </c>
      <c r="I19" s="45">
        <v>0</v>
      </c>
      <c r="J19" s="2">
        <v>9.25</v>
      </c>
      <c r="K19" s="2">
        <v>8.75</v>
      </c>
      <c r="L19" s="2">
        <v>9.5</v>
      </c>
      <c r="M19" s="45">
        <v>0</v>
      </c>
      <c r="N19" s="2"/>
      <c r="O19" s="2">
        <v>9</v>
      </c>
      <c r="P19" s="1">
        <v>7.8</v>
      </c>
      <c r="Q19" s="1">
        <v>9.25</v>
      </c>
      <c r="R19" s="1">
        <v>6</v>
      </c>
      <c r="S19" s="1">
        <f>SUM(B19:R19)-MIN(O19:R19)</f>
        <v>118.35</v>
      </c>
      <c r="T19" s="7">
        <f t="shared" si="3"/>
        <v>0.7889999999999999</v>
      </c>
      <c r="V19" s="5" t="str">
        <f t="shared" si="4"/>
        <v>C+</v>
      </c>
    </row>
    <row r="20" spans="1:22" s="4" customFormat="1" ht="24" customHeight="1" thickBot="1">
      <c r="A20" s="6"/>
      <c r="B20" s="1"/>
      <c r="C20" s="1"/>
      <c r="D20" s="1"/>
      <c r="E20" s="2"/>
      <c r="F20" s="1"/>
      <c r="G20" s="1"/>
      <c r="H20" s="33"/>
      <c r="I20" s="2"/>
      <c r="J20" s="2"/>
      <c r="K20" s="2"/>
      <c r="L20" s="2"/>
      <c r="M20" s="2"/>
      <c r="N20" s="2"/>
      <c r="O20" s="2"/>
      <c r="P20" s="1"/>
      <c r="Q20" s="1"/>
      <c r="R20" s="1"/>
      <c r="S20" s="1">
        <f>SUM(B20:R20)-MIN(O20:R20)</f>
        <v>0</v>
      </c>
      <c r="T20" s="7">
        <f t="shared" si="3"/>
        <v>0</v>
      </c>
      <c r="V20" s="5" t="str">
        <f t="shared" si="4"/>
        <v>F</v>
      </c>
    </row>
    <row r="21" spans="1:22" s="4" customFormat="1" ht="24" customHeight="1">
      <c r="A21" s="6"/>
      <c r="B21" s="1"/>
      <c r="C21" s="1"/>
      <c r="D21" s="1"/>
      <c r="E21" s="2"/>
      <c r="F21" s="1"/>
      <c r="G21" s="15" t="s">
        <v>15</v>
      </c>
      <c r="H21" s="33"/>
      <c r="I21" s="2"/>
      <c r="J21" s="2"/>
      <c r="K21" s="2"/>
      <c r="L21" s="2"/>
      <c r="M21" s="2"/>
      <c r="N21" s="2"/>
      <c r="O21" s="2"/>
      <c r="P21" s="1"/>
      <c r="Q21" s="1"/>
      <c r="R21" s="1"/>
      <c r="S21" s="1">
        <f>SUM(B21:R21)-MIN(O21:R21)</f>
        <v>0</v>
      </c>
      <c r="T21" s="7">
        <f t="shared" si="3"/>
        <v>0</v>
      </c>
      <c r="V21" s="5" t="str">
        <f t="shared" si="4"/>
        <v>F</v>
      </c>
    </row>
    <row r="22" spans="1:22" s="4" customFormat="1" ht="24" customHeight="1" thickBot="1">
      <c r="A22" s="9" t="s">
        <v>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1"/>
      <c r="T22" s="12"/>
      <c r="V22" s="5"/>
    </row>
    <row r="25" spans="1:22" s="4" customFormat="1" ht="24" customHeight="1">
      <c r="A25" s="39" t="s">
        <v>100</v>
      </c>
      <c r="B25" s="42">
        <v>0</v>
      </c>
      <c r="C25" s="1">
        <v>10</v>
      </c>
      <c r="D25" s="1">
        <v>9.5</v>
      </c>
      <c r="E25" s="43">
        <v>0</v>
      </c>
      <c r="F25" s="1">
        <v>10</v>
      </c>
      <c r="G25" s="1">
        <v>7.5</v>
      </c>
      <c r="H25" s="33">
        <v>9.25</v>
      </c>
      <c r="I25" s="2">
        <v>9.75</v>
      </c>
      <c r="J25" s="2">
        <v>9.75</v>
      </c>
      <c r="K25" s="2">
        <v>9</v>
      </c>
      <c r="L25" s="2">
        <v>9.5</v>
      </c>
      <c r="M25" s="2">
        <v>8.25</v>
      </c>
      <c r="N25" s="2"/>
      <c r="O25" s="2">
        <v>1</v>
      </c>
      <c r="P25" s="1">
        <v>7.3</v>
      </c>
      <c r="Q25" s="1">
        <v>6</v>
      </c>
      <c r="R25" s="1">
        <v>8.5</v>
      </c>
      <c r="S25" s="1">
        <f>SUM(B25:R25)-MIN(O25:R25)</f>
        <v>114.3</v>
      </c>
      <c r="T25" s="7">
        <f>S25/$S$3</f>
        <v>0.762</v>
      </c>
      <c r="V25" s="5" t="str">
        <f>IF(T25&gt;0.894,"A",IF(T25&gt;0.864,"B+",IF(T25&gt;0.794,"B",IF(T25&gt;0.764,"C+",IF(T25&gt;0.694,"C",IF(T25&gt;0.594,"D","F"))))))</f>
        <v>C</v>
      </c>
    </row>
  </sheetData>
  <sheetProtection/>
  <autoFilter ref="A4:V22"/>
  <printOptions horizontalCentered="1"/>
  <pageMargins left="0.25" right="0.25" top="1" bottom="1" header="0.5" footer="0.5"/>
  <pageSetup fitToHeight="1" fitToWidth="1" horizontalDpi="600" verticalDpi="600" orientation="landscape" scale="75" r:id="rId3"/>
  <colBreaks count="1" manualBreakCount="1">
    <brk id="12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zoomScale="80" zoomScaleNormal="80" zoomScaleSheetLayoutView="100" zoomScalePageLayoutView="0" workbookViewId="0" topLeftCell="A1">
      <pane xSplit="1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14" sqref="K14"/>
    </sheetView>
  </sheetViews>
  <sheetFormatPr defaultColWidth="9.140625" defaultRowHeight="12.75"/>
  <cols>
    <col min="1" max="1" width="24.421875" style="17" customWidth="1"/>
    <col min="2" max="13" width="9.7109375" style="17" customWidth="1"/>
    <col min="14" max="15" width="9.7109375" style="17" hidden="1" customWidth="1"/>
    <col min="16" max="21" width="9.7109375" style="17" customWidth="1"/>
    <col min="22" max="22" width="3.421875" style="17" bestFit="1" customWidth="1"/>
    <col min="23" max="16384" width="9.140625" style="17" customWidth="1"/>
  </cols>
  <sheetData>
    <row r="1" spans="1:21" ht="39.75" customHeight="1">
      <c r="A1" s="13" t="s">
        <v>19</v>
      </c>
      <c r="B1" s="14" t="s">
        <v>2</v>
      </c>
      <c r="C1" s="14" t="s">
        <v>3</v>
      </c>
      <c r="D1" s="31" t="s">
        <v>23</v>
      </c>
      <c r="E1" s="15" t="s">
        <v>14</v>
      </c>
      <c r="F1" s="15" t="s">
        <v>13</v>
      </c>
      <c r="G1" s="15" t="s">
        <v>15</v>
      </c>
      <c r="H1" s="15" t="s">
        <v>1</v>
      </c>
      <c r="I1" s="15" t="s">
        <v>22</v>
      </c>
      <c r="J1" s="15" t="s">
        <v>21</v>
      </c>
      <c r="K1" s="15" t="s">
        <v>20</v>
      </c>
      <c r="L1" s="15" t="s">
        <v>12</v>
      </c>
      <c r="M1" s="15" t="s">
        <v>16</v>
      </c>
      <c r="N1" s="15"/>
      <c r="O1" s="15"/>
      <c r="P1" s="15" t="s">
        <v>9</v>
      </c>
      <c r="Q1" s="15" t="s">
        <v>10</v>
      </c>
      <c r="R1" s="15" t="s">
        <v>11</v>
      </c>
      <c r="S1" s="15" t="s">
        <v>17</v>
      </c>
      <c r="T1" s="14"/>
      <c r="U1" s="16"/>
    </row>
    <row r="2" spans="1:23" ht="15.75" customHeight="1">
      <c r="A2" s="18" t="s">
        <v>7</v>
      </c>
      <c r="B2" s="19">
        <v>10</v>
      </c>
      <c r="C2" s="19">
        <v>10</v>
      </c>
      <c r="D2" s="19">
        <v>10</v>
      </c>
      <c r="E2" s="19">
        <v>10</v>
      </c>
      <c r="F2" s="19">
        <v>10</v>
      </c>
      <c r="G2" s="19">
        <v>10</v>
      </c>
      <c r="H2" s="19">
        <v>10</v>
      </c>
      <c r="I2" s="19">
        <v>10</v>
      </c>
      <c r="J2" s="19">
        <v>10</v>
      </c>
      <c r="K2" s="19">
        <v>10</v>
      </c>
      <c r="L2" s="19">
        <v>10</v>
      </c>
      <c r="M2" s="19">
        <v>10</v>
      </c>
      <c r="N2" s="19">
        <v>0</v>
      </c>
      <c r="O2" s="19">
        <v>0</v>
      </c>
      <c r="P2" s="19">
        <v>10</v>
      </c>
      <c r="Q2" s="19">
        <v>10</v>
      </c>
      <c r="R2" s="19">
        <v>10</v>
      </c>
      <c r="S2" s="19">
        <v>10</v>
      </c>
      <c r="T2" s="20">
        <f>SUM(B2:S2)</f>
        <v>160</v>
      </c>
      <c r="U2" s="21"/>
      <c r="W2" s="38" t="s">
        <v>87</v>
      </c>
    </row>
    <row r="3" spans="1:23" ht="15.75" customHeight="1">
      <c r="A3" s="18" t="s">
        <v>6</v>
      </c>
      <c r="B3" s="29">
        <v>10</v>
      </c>
      <c r="C3" s="29">
        <v>10</v>
      </c>
      <c r="D3" s="29">
        <v>10</v>
      </c>
      <c r="E3" s="29">
        <v>10</v>
      </c>
      <c r="F3" s="29">
        <v>10</v>
      </c>
      <c r="G3" s="29">
        <v>10</v>
      </c>
      <c r="H3" s="29">
        <v>10</v>
      </c>
      <c r="I3" s="29">
        <v>10</v>
      </c>
      <c r="J3" s="29">
        <v>10</v>
      </c>
      <c r="K3" s="29">
        <v>10</v>
      </c>
      <c r="L3" s="29">
        <v>10</v>
      </c>
      <c r="M3" s="29">
        <v>10</v>
      </c>
      <c r="N3" s="19"/>
      <c r="O3" s="19"/>
      <c r="P3" s="29">
        <v>10</v>
      </c>
      <c r="Q3" s="19">
        <v>10</v>
      </c>
      <c r="R3" s="19">
        <v>10</v>
      </c>
      <c r="S3" s="19">
        <v>10</v>
      </c>
      <c r="T3" s="19">
        <f>SUM(B3:S3)-10</f>
        <v>150</v>
      </c>
      <c r="U3" s="22"/>
      <c r="W3" s="37">
        <v>41395</v>
      </c>
    </row>
    <row r="4" spans="1:21" ht="15.75" customHeight="1" thickBot="1">
      <c r="A4" s="23" t="s">
        <v>0</v>
      </c>
      <c r="B4" s="24">
        <v>41290</v>
      </c>
      <c r="C4" s="24">
        <f>B4+7</f>
        <v>41297</v>
      </c>
      <c r="D4" s="24">
        <f aca="true" t="shared" si="0" ref="D4:M4">C4+7</f>
        <v>41304</v>
      </c>
      <c r="E4" s="24">
        <f t="shared" si="0"/>
        <v>41311</v>
      </c>
      <c r="F4" s="24">
        <f t="shared" si="0"/>
        <v>41318</v>
      </c>
      <c r="G4" s="24">
        <f t="shared" si="0"/>
        <v>41325</v>
      </c>
      <c r="H4" s="24">
        <f t="shared" si="0"/>
        <v>41332</v>
      </c>
      <c r="I4" s="24">
        <f t="shared" si="0"/>
        <v>41339</v>
      </c>
      <c r="J4" s="36">
        <f>I4+14</f>
        <v>41353</v>
      </c>
      <c r="K4" s="24">
        <f t="shared" si="0"/>
        <v>41360</v>
      </c>
      <c r="L4" s="24">
        <f t="shared" si="0"/>
        <v>41367</v>
      </c>
      <c r="M4" s="24">
        <f t="shared" si="0"/>
        <v>41374</v>
      </c>
      <c r="N4" s="24">
        <f>M4+7</f>
        <v>41381</v>
      </c>
      <c r="O4" s="24"/>
      <c r="P4" s="24"/>
      <c r="Q4" s="24"/>
      <c r="R4" s="24"/>
      <c r="S4" s="24"/>
      <c r="T4" s="25" t="s">
        <v>4</v>
      </c>
      <c r="U4" s="26" t="s">
        <v>5</v>
      </c>
    </row>
    <row r="5" spans="1:26" s="4" customFormat="1" ht="24" customHeight="1">
      <c r="A5" s="40" t="s">
        <v>117</v>
      </c>
      <c r="B5" s="1">
        <v>10</v>
      </c>
      <c r="C5" s="1">
        <v>10</v>
      </c>
      <c r="D5" s="1">
        <v>8.3</v>
      </c>
      <c r="E5" s="1">
        <v>10</v>
      </c>
      <c r="F5" s="1">
        <v>10</v>
      </c>
      <c r="G5" s="1">
        <v>7.8</v>
      </c>
      <c r="H5" s="34">
        <v>8.25</v>
      </c>
      <c r="I5" s="1">
        <v>9.4</v>
      </c>
      <c r="J5" s="1">
        <v>8.5</v>
      </c>
      <c r="K5" s="1">
        <v>9.25</v>
      </c>
      <c r="L5" s="2">
        <v>9.75</v>
      </c>
      <c r="M5" s="1">
        <v>9.5</v>
      </c>
      <c r="N5" s="1"/>
      <c r="O5" s="2"/>
      <c r="P5" s="1">
        <v>8</v>
      </c>
      <c r="Q5" s="42">
        <v>7</v>
      </c>
      <c r="R5" s="42">
        <v>9</v>
      </c>
      <c r="S5" s="42">
        <v>6</v>
      </c>
      <c r="T5" s="1">
        <f>SUM(B5:S5)-MIN(P5:S5)</f>
        <v>134.75</v>
      </c>
      <c r="U5" s="3">
        <f>T5/$T$3</f>
        <v>0.8983333333333333</v>
      </c>
      <c r="W5" s="5" t="str">
        <f aca="true" t="shared" si="1" ref="W5:W19">IF(U5&gt;0.894,"A",IF(U5&gt;0.864,"B+",IF(U5&gt;0.794,"B",IF(U5&gt;0.764,"C+",IF(U5&gt;0.694,"C",IF(U5&gt;0.594,"D","F"))))))</f>
        <v>A</v>
      </c>
      <c r="Y5" s="4">
        <v>90</v>
      </c>
      <c r="Z5" s="4">
        <v>0.894</v>
      </c>
    </row>
    <row r="6" spans="1:26" s="4" customFormat="1" ht="24" customHeight="1">
      <c r="A6" s="39" t="s">
        <v>103</v>
      </c>
      <c r="B6" s="1">
        <v>10</v>
      </c>
      <c r="C6" s="42">
        <v>10</v>
      </c>
      <c r="D6" s="1">
        <v>8.5</v>
      </c>
      <c r="E6" s="1">
        <v>10</v>
      </c>
      <c r="F6" s="41">
        <v>0</v>
      </c>
      <c r="G6" s="1">
        <v>9</v>
      </c>
      <c r="H6" s="34">
        <v>8.5</v>
      </c>
      <c r="I6" s="66">
        <v>7.25</v>
      </c>
      <c r="J6" s="1">
        <v>8.25</v>
      </c>
      <c r="K6" s="2">
        <v>9.75</v>
      </c>
      <c r="L6" s="2">
        <v>10</v>
      </c>
      <c r="M6" s="1">
        <v>8</v>
      </c>
      <c r="N6" s="1"/>
      <c r="O6" s="2"/>
      <c r="P6" s="2">
        <v>6</v>
      </c>
      <c r="Q6" s="43">
        <v>8</v>
      </c>
      <c r="R6" s="1">
        <v>0</v>
      </c>
      <c r="S6" s="1">
        <v>7.5</v>
      </c>
      <c r="T6" s="1">
        <f aca="true" t="shared" si="2" ref="T6:T19">SUM(B6:S6)-MIN(P6:S6)</f>
        <v>120.75</v>
      </c>
      <c r="U6" s="7">
        <f aca="true" t="shared" si="3" ref="U6:U19">T6/$T$3</f>
        <v>0.805</v>
      </c>
      <c r="W6" s="5" t="str">
        <f t="shared" si="1"/>
        <v>B</v>
      </c>
      <c r="Y6" s="4">
        <v>87</v>
      </c>
      <c r="Z6" s="4">
        <v>0.864</v>
      </c>
    </row>
    <row r="7" spans="1:26" s="4" customFormat="1" ht="24" customHeight="1">
      <c r="A7" s="39" t="s">
        <v>104</v>
      </c>
      <c r="B7" s="1">
        <v>10</v>
      </c>
      <c r="C7" s="1">
        <v>10</v>
      </c>
      <c r="D7" s="1">
        <v>9.5</v>
      </c>
      <c r="E7" s="1">
        <v>10</v>
      </c>
      <c r="F7" s="1">
        <v>10</v>
      </c>
      <c r="G7" s="1">
        <v>7</v>
      </c>
      <c r="H7" s="34">
        <v>7.8</v>
      </c>
      <c r="I7" s="66">
        <v>5.75</v>
      </c>
      <c r="J7" s="1">
        <v>8.75</v>
      </c>
      <c r="K7" s="2">
        <v>7.75</v>
      </c>
      <c r="L7" s="2">
        <v>9</v>
      </c>
      <c r="M7" s="1">
        <v>0</v>
      </c>
      <c r="N7" s="1"/>
      <c r="O7" s="2"/>
      <c r="P7" s="2">
        <v>7</v>
      </c>
      <c r="Q7" s="2">
        <v>8.5</v>
      </c>
      <c r="R7" s="42">
        <v>8.5</v>
      </c>
      <c r="S7" s="42">
        <v>10</v>
      </c>
      <c r="T7" s="1">
        <f t="shared" si="2"/>
        <v>122.55000000000001</v>
      </c>
      <c r="U7" s="7">
        <f t="shared" si="3"/>
        <v>0.8170000000000001</v>
      </c>
      <c r="W7" s="5" t="str">
        <f t="shared" si="1"/>
        <v>B</v>
      </c>
      <c r="Y7" s="4">
        <v>77</v>
      </c>
      <c r="Z7" s="4">
        <v>0.764</v>
      </c>
    </row>
    <row r="8" spans="1:26" s="4" customFormat="1" ht="24" customHeight="1">
      <c r="A8" s="39" t="s">
        <v>105</v>
      </c>
      <c r="B8" s="1">
        <v>10</v>
      </c>
      <c r="C8" s="1">
        <v>10</v>
      </c>
      <c r="D8" s="1">
        <v>8</v>
      </c>
      <c r="E8" s="1">
        <v>10</v>
      </c>
      <c r="F8" s="1">
        <v>10</v>
      </c>
      <c r="G8" s="1">
        <v>7</v>
      </c>
      <c r="H8" s="34">
        <v>8.5</v>
      </c>
      <c r="I8" s="73">
        <v>9.75</v>
      </c>
      <c r="J8" s="1">
        <v>9</v>
      </c>
      <c r="K8" s="2">
        <v>8.25</v>
      </c>
      <c r="L8" s="2">
        <v>9.75</v>
      </c>
      <c r="M8" s="1">
        <v>0</v>
      </c>
      <c r="N8" s="1"/>
      <c r="O8" s="2"/>
      <c r="P8" s="43">
        <v>8</v>
      </c>
      <c r="Q8" s="2">
        <v>9.3</v>
      </c>
      <c r="R8" s="1">
        <v>9</v>
      </c>
      <c r="S8" s="1">
        <v>9.5</v>
      </c>
      <c r="T8" s="1">
        <f t="shared" si="2"/>
        <v>128.05</v>
      </c>
      <c r="U8" s="7">
        <f t="shared" si="3"/>
        <v>0.8536666666666668</v>
      </c>
      <c r="W8" s="5" t="str">
        <f t="shared" si="1"/>
        <v>B</v>
      </c>
      <c r="Y8" s="4">
        <v>70</v>
      </c>
      <c r="Z8" s="4">
        <v>0.694</v>
      </c>
    </row>
    <row r="9" spans="1:23" s="4" customFormat="1" ht="24" customHeight="1">
      <c r="A9" s="39" t="s">
        <v>106</v>
      </c>
      <c r="B9" s="1">
        <v>10</v>
      </c>
      <c r="C9" s="1">
        <v>10</v>
      </c>
      <c r="D9" s="1">
        <v>9</v>
      </c>
      <c r="E9" s="1">
        <v>10</v>
      </c>
      <c r="F9" s="1">
        <v>10</v>
      </c>
      <c r="G9" s="1">
        <v>9.75</v>
      </c>
      <c r="H9" s="34">
        <v>9</v>
      </c>
      <c r="I9" s="33">
        <v>9.9</v>
      </c>
      <c r="J9" s="1">
        <v>8.75</v>
      </c>
      <c r="K9" s="32">
        <v>9</v>
      </c>
      <c r="L9" s="2">
        <v>9.25</v>
      </c>
      <c r="M9" s="1">
        <v>9.25</v>
      </c>
      <c r="N9" s="1"/>
      <c r="O9" s="2"/>
      <c r="P9" s="2">
        <v>9</v>
      </c>
      <c r="Q9" s="2">
        <v>7.5</v>
      </c>
      <c r="R9" s="1">
        <v>8.5</v>
      </c>
      <c r="S9" s="42">
        <v>9.5</v>
      </c>
      <c r="T9" s="1">
        <f t="shared" si="2"/>
        <v>140.9</v>
      </c>
      <c r="U9" s="7">
        <f t="shared" si="3"/>
        <v>0.9393333333333334</v>
      </c>
      <c r="W9" s="5" t="str">
        <f t="shared" si="1"/>
        <v>A</v>
      </c>
    </row>
    <row r="10" spans="1:26" s="4" customFormat="1" ht="24" customHeight="1">
      <c r="A10" s="74" t="s">
        <v>107</v>
      </c>
      <c r="B10" s="1">
        <v>10</v>
      </c>
      <c r="C10" s="1">
        <v>10</v>
      </c>
      <c r="D10" s="1">
        <v>9</v>
      </c>
      <c r="E10" s="1">
        <v>10</v>
      </c>
      <c r="F10" s="1">
        <v>10</v>
      </c>
      <c r="G10" s="1">
        <v>9.75</v>
      </c>
      <c r="H10" s="34">
        <v>9.5</v>
      </c>
      <c r="I10" s="2">
        <v>9.75</v>
      </c>
      <c r="J10" s="1">
        <v>8.5</v>
      </c>
      <c r="K10" s="2">
        <v>9</v>
      </c>
      <c r="L10" s="2">
        <v>9.25</v>
      </c>
      <c r="M10" s="1">
        <v>7</v>
      </c>
      <c r="N10" s="1"/>
      <c r="O10" s="2"/>
      <c r="P10" s="2">
        <v>10</v>
      </c>
      <c r="Q10" s="43">
        <v>9.75</v>
      </c>
      <c r="R10" s="1">
        <v>7.5</v>
      </c>
      <c r="S10" s="42">
        <v>9</v>
      </c>
      <c r="T10" s="1">
        <f t="shared" si="2"/>
        <v>140.5</v>
      </c>
      <c r="U10" s="7">
        <f t="shared" si="3"/>
        <v>0.9366666666666666</v>
      </c>
      <c r="W10" s="5" t="str">
        <f t="shared" si="1"/>
        <v>A</v>
      </c>
      <c r="Y10" s="4">
        <v>60</v>
      </c>
      <c r="Z10" s="4">
        <v>0.594</v>
      </c>
    </row>
    <row r="11" spans="1:26" s="4" customFormat="1" ht="24" customHeight="1">
      <c r="A11" s="39" t="s">
        <v>108</v>
      </c>
      <c r="B11" s="1">
        <v>10</v>
      </c>
      <c r="C11" s="1">
        <v>10</v>
      </c>
      <c r="D11" s="1">
        <v>9.5</v>
      </c>
      <c r="E11" s="1">
        <v>10</v>
      </c>
      <c r="F11" s="1">
        <v>10</v>
      </c>
      <c r="G11" s="1">
        <v>9.75</v>
      </c>
      <c r="H11" s="34">
        <v>9.5</v>
      </c>
      <c r="I11" s="2">
        <v>10</v>
      </c>
      <c r="J11" s="1">
        <v>9.75</v>
      </c>
      <c r="K11" s="2">
        <v>9.5</v>
      </c>
      <c r="L11" s="2">
        <v>9</v>
      </c>
      <c r="M11" s="1">
        <v>10</v>
      </c>
      <c r="N11" s="1"/>
      <c r="O11" s="2"/>
      <c r="P11" s="43">
        <v>10</v>
      </c>
      <c r="Q11" s="2">
        <v>10</v>
      </c>
      <c r="R11" s="42">
        <v>10</v>
      </c>
      <c r="S11" s="42">
        <v>9.5</v>
      </c>
      <c r="T11" s="1">
        <f>SUM(B11:S11)-MIN(P11:S11)</f>
        <v>147</v>
      </c>
      <c r="U11" s="7">
        <f t="shared" si="3"/>
        <v>0.98</v>
      </c>
      <c r="W11" s="5" t="str">
        <f>IF(U11&gt;0.894,"A",IF(U11&gt;0.864,"B+",IF(U11&gt;0.794,"B",IF(U11&gt;0.764,"C+",IF(U11&gt;0.694,"C",IF(U11&gt;0.594,"D","F"))))))</f>
        <v>A</v>
      </c>
      <c r="Y11" s="4">
        <v>60</v>
      </c>
      <c r="Z11" s="4">
        <v>0.594</v>
      </c>
    </row>
    <row r="12" spans="1:23" s="4" customFormat="1" ht="24" customHeight="1">
      <c r="A12" s="39" t="s">
        <v>109</v>
      </c>
      <c r="B12" s="41">
        <v>0</v>
      </c>
      <c r="C12" s="41">
        <v>0</v>
      </c>
      <c r="D12" s="1">
        <v>8</v>
      </c>
      <c r="E12" s="41">
        <v>0</v>
      </c>
      <c r="F12" s="1">
        <v>10</v>
      </c>
      <c r="G12" s="1">
        <v>9.75</v>
      </c>
      <c r="H12" s="34">
        <v>8.75</v>
      </c>
      <c r="I12" s="2">
        <v>9.5</v>
      </c>
      <c r="J12" s="1">
        <v>8</v>
      </c>
      <c r="K12" s="72">
        <v>0</v>
      </c>
      <c r="L12" s="2">
        <v>9.75</v>
      </c>
      <c r="M12" s="41">
        <v>0</v>
      </c>
      <c r="N12" s="1"/>
      <c r="O12" s="2"/>
      <c r="P12" s="45">
        <v>3</v>
      </c>
      <c r="Q12" s="45">
        <v>3.25</v>
      </c>
      <c r="R12" s="1">
        <v>6.5</v>
      </c>
      <c r="S12" s="1">
        <v>3</v>
      </c>
      <c r="T12" s="1">
        <f t="shared" si="2"/>
        <v>76.5</v>
      </c>
      <c r="U12" s="7">
        <f t="shared" si="3"/>
        <v>0.51</v>
      </c>
      <c r="W12" s="5" t="str">
        <f t="shared" si="1"/>
        <v>F</v>
      </c>
    </row>
    <row r="13" spans="1:23" s="4" customFormat="1" ht="24" customHeight="1">
      <c r="A13" s="39" t="s">
        <v>110</v>
      </c>
      <c r="B13" s="1">
        <v>10</v>
      </c>
      <c r="C13" s="1">
        <v>10</v>
      </c>
      <c r="D13" s="1">
        <v>8</v>
      </c>
      <c r="E13" s="1">
        <v>10</v>
      </c>
      <c r="F13" s="1">
        <v>10</v>
      </c>
      <c r="G13" s="1">
        <v>8.75</v>
      </c>
      <c r="H13" s="34">
        <v>9</v>
      </c>
      <c r="I13" s="43">
        <v>8</v>
      </c>
      <c r="J13" s="1">
        <v>9</v>
      </c>
      <c r="K13" s="2">
        <v>8.75</v>
      </c>
      <c r="L13" s="2">
        <v>9.75</v>
      </c>
      <c r="M13" s="1">
        <v>8.25</v>
      </c>
      <c r="N13" s="1"/>
      <c r="O13" s="2"/>
      <c r="P13" s="43">
        <v>10</v>
      </c>
      <c r="Q13" s="2">
        <v>7.3</v>
      </c>
      <c r="R13" s="1">
        <v>9.5</v>
      </c>
      <c r="S13" s="1">
        <v>5.5</v>
      </c>
      <c r="T13" s="1">
        <f t="shared" si="2"/>
        <v>136.3</v>
      </c>
      <c r="U13" s="7">
        <f t="shared" si="3"/>
        <v>0.9086666666666667</v>
      </c>
      <c r="W13" s="5" t="str">
        <f t="shared" si="1"/>
        <v>A</v>
      </c>
    </row>
    <row r="14" spans="1:23" s="4" customFormat="1" ht="24" customHeight="1">
      <c r="A14" s="39" t="s">
        <v>111</v>
      </c>
      <c r="B14" s="42">
        <v>6</v>
      </c>
      <c r="C14" s="1">
        <v>10</v>
      </c>
      <c r="D14" s="42">
        <v>4.4</v>
      </c>
      <c r="E14" s="42">
        <v>6</v>
      </c>
      <c r="F14" s="1">
        <v>10</v>
      </c>
      <c r="G14" s="41">
        <v>0</v>
      </c>
      <c r="H14" s="34">
        <v>8.25</v>
      </c>
      <c r="I14" s="2">
        <v>9.25</v>
      </c>
      <c r="J14" s="1">
        <v>7</v>
      </c>
      <c r="K14" s="2">
        <v>8.75</v>
      </c>
      <c r="L14" s="2">
        <v>9.75</v>
      </c>
      <c r="M14" s="41">
        <v>6.25</v>
      </c>
      <c r="N14" s="1"/>
      <c r="O14" s="2"/>
      <c r="P14" s="45">
        <v>0</v>
      </c>
      <c r="Q14" s="45">
        <v>0</v>
      </c>
      <c r="R14" s="1">
        <v>7.8</v>
      </c>
      <c r="S14" s="1">
        <v>5.5</v>
      </c>
      <c r="T14" s="1">
        <f>SUM(B14:S14)-MIN(P14:S14)</f>
        <v>98.95</v>
      </c>
      <c r="U14" s="7">
        <f t="shared" si="3"/>
        <v>0.6596666666666667</v>
      </c>
      <c r="W14" s="5" t="str">
        <f>IF(U14&gt;0.894,"A",IF(U14&gt;0.864,"B+",IF(U14&gt;0.794,"B",IF(U14&gt;0.764,"C+",IF(U14&gt;0.694,"C",IF(U14&gt;0.594,"D","F"))))))</f>
        <v>D</v>
      </c>
    </row>
    <row r="15" spans="1:23" s="4" customFormat="1" ht="24" customHeight="1">
      <c r="A15" s="39" t="s">
        <v>112</v>
      </c>
      <c r="B15" s="1">
        <v>10</v>
      </c>
      <c r="C15" s="1">
        <v>10</v>
      </c>
      <c r="D15" s="1">
        <v>9.5</v>
      </c>
      <c r="E15" s="1">
        <v>10</v>
      </c>
      <c r="F15" s="1">
        <v>10</v>
      </c>
      <c r="G15" s="1">
        <v>9.75</v>
      </c>
      <c r="H15" s="34">
        <v>9.75</v>
      </c>
      <c r="I15" s="33">
        <v>9.25</v>
      </c>
      <c r="J15" s="1">
        <v>8.75</v>
      </c>
      <c r="K15" s="2">
        <v>9.5</v>
      </c>
      <c r="L15" s="2">
        <v>9</v>
      </c>
      <c r="M15" s="1">
        <v>9.75</v>
      </c>
      <c r="N15" s="1"/>
      <c r="O15" s="2"/>
      <c r="P15" s="2">
        <v>10</v>
      </c>
      <c r="Q15" s="2">
        <v>10</v>
      </c>
      <c r="R15" s="1">
        <v>9</v>
      </c>
      <c r="S15" s="1">
        <v>9</v>
      </c>
      <c r="T15" s="1">
        <f t="shared" si="2"/>
        <v>144.25</v>
      </c>
      <c r="U15" s="7">
        <f t="shared" si="3"/>
        <v>0.9616666666666667</v>
      </c>
      <c r="W15" s="5" t="str">
        <f t="shared" si="1"/>
        <v>A</v>
      </c>
    </row>
    <row r="16" spans="1:23" s="4" customFormat="1" ht="24" customHeight="1">
      <c r="A16" s="39" t="s">
        <v>113</v>
      </c>
      <c r="B16" s="1">
        <v>10</v>
      </c>
      <c r="C16" s="1">
        <v>10</v>
      </c>
      <c r="D16" s="1">
        <v>8.25</v>
      </c>
      <c r="E16" s="1">
        <v>10</v>
      </c>
      <c r="F16" s="1">
        <v>10</v>
      </c>
      <c r="G16" s="1">
        <v>7.8</v>
      </c>
      <c r="H16" s="34">
        <v>7.75</v>
      </c>
      <c r="I16" s="73">
        <v>7</v>
      </c>
      <c r="J16" s="1">
        <v>8.25</v>
      </c>
      <c r="K16" s="2">
        <v>8.5</v>
      </c>
      <c r="L16" s="2">
        <v>9.75</v>
      </c>
      <c r="M16" s="1">
        <v>0</v>
      </c>
      <c r="N16" s="1"/>
      <c r="O16" s="2"/>
      <c r="P16" s="43">
        <v>8</v>
      </c>
      <c r="Q16" s="43">
        <v>10</v>
      </c>
      <c r="R16" s="42">
        <v>6</v>
      </c>
      <c r="S16" s="42">
        <v>9</v>
      </c>
      <c r="T16" s="1">
        <f t="shared" si="2"/>
        <v>124.30000000000001</v>
      </c>
      <c r="U16" s="7">
        <f t="shared" si="3"/>
        <v>0.8286666666666668</v>
      </c>
      <c r="W16" s="5" t="str">
        <f t="shared" si="1"/>
        <v>B</v>
      </c>
    </row>
    <row r="17" spans="1:23" s="4" customFormat="1" ht="24" customHeight="1">
      <c r="A17" s="39" t="s">
        <v>114</v>
      </c>
      <c r="B17" s="1">
        <v>10</v>
      </c>
      <c r="C17" s="30">
        <v>10</v>
      </c>
      <c r="D17" s="30">
        <v>8</v>
      </c>
      <c r="E17" s="1">
        <v>10</v>
      </c>
      <c r="F17" s="1">
        <v>10</v>
      </c>
      <c r="G17" s="1">
        <v>9</v>
      </c>
      <c r="H17" s="34">
        <v>8.75</v>
      </c>
      <c r="I17" s="2">
        <v>9.5</v>
      </c>
      <c r="J17" s="1">
        <v>8.75</v>
      </c>
      <c r="K17" s="2">
        <v>9</v>
      </c>
      <c r="L17" s="2">
        <v>9.75</v>
      </c>
      <c r="M17" s="1">
        <v>8.75</v>
      </c>
      <c r="N17" s="1"/>
      <c r="O17" s="2"/>
      <c r="P17" s="44">
        <v>9</v>
      </c>
      <c r="Q17" s="2">
        <v>9.3</v>
      </c>
      <c r="R17" s="42">
        <v>9</v>
      </c>
      <c r="S17" s="1">
        <v>9.5</v>
      </c>
      <c r="T17" s="1">
        <f>SUM(B17:S17)-MIN(P17:S17)</f>
        <v>139.3</v>
      </c>
      <c r="U17" s="7">
        <f>T17/$T$3</f>
        <v>0.9286666666666668</v>
      </c>
      <c r="W17" s="5" t="str">
        <f>IF(U17&gt;0.894,"A",IF(U17&gt;0.864,"B+",IF(U17&gt;0.794,"B",IF(U17&gt;0.764,"C+",IF(U17&gt;0.694,"C",IF(U17&gt;0.594,"D","F"))))))</f>
        <v>A</v>
      </c>
    </row>
    <row r="18" spans="1:23" s="4" customFormat="1" ht="24" customHeight="1">
      <c r="A18" s="74" t="s">
        <v>115</v>
      </c>
      <c r="B18" s="1">
        <v>10</v>
      </c>
      <c r="C18" s="1">
        <v>10</v>
      </c>
      <c r="D18" s="1">
        <v>9</v>
      </c>
      <c r="E18" s="1">
        <v>10</v>
      </c>
      <c r="F18" s="1">
        <v>10</v>
      </c>
      <c r="G18" s="1">
        <v>9.75</v>
      </c>
      <c r="H18" s="34">
        <v>8.75</v>
      </c>
      <c r="I18" s="2">
        <v>9.9</v>
      </c>
      <c r="J18" s="1">
        <v>8.75</v>
      </c>
      <c r="K18" s="2">
        <v>9</v>
      </c>
      <c r="L18" s="2">
        <v>9.25</v>
      </c>
      <c r="M18" s="1">
        <v>8.25</v>
      </c>
      <c r="N18" s="1"/>
      <c r="O18" s="2"/>
      <c r="P18" s="43">
        <v>8</v>
      </c>
      <c r="Q18" s="43">
        <v>8.25</v>
      </c>
      <c r="R18" s="1">
        <v>8</v>
      </c>
      <c r="S18" s="42">
        <v>9.5</v>
      </c>
      <c r="T18" s="1">
        <f t="shared" si="2"/>
        <v>138.4</v>
      </c>
      <c r="U18" s="7">
        <f t="shared" si="3"/>
        <v>0.9226666666666667</v>
      </c>
      <c r="W18" s="5" t="str">
        <f t="shared" si="1"/>
        <v>A</v>
      </c>
    </row>
    <row r="19" spans="1:23" s="4" customFormat="1" ht="24" customHeight="1">
      <c r="A19" s="39" t="s">
        <v>116</v>
      </c>
      <c r="B19" s="1">
        <v>10</v>
      </c>
      <c r="C19" s="1">
        <v>10</v>
      </c>
      <c r="D19" s="1">
        <v>8.25</v>
      </c>
      <c r="E19" s="1">
        <v>10</v>
      </c>
      <c r="F19" s="1">
        <v>10</v>
      </c>
      <c r="G19" s="1">
        <v>8.25</v>
      </c>
      <c r="H19" s="34">
        <v>8.25</v>
      </c>
      <c r="I19" s="2">
        <v>9.1</v>
      </c>
      <c r="J19" s="1">
        <v>8.5</v>
      </c>
      <c r="K19" s="2">
        <v>8.75</v>
      </c>
      <c r="L19" s="2">
        <v>9.75</v>
      </c>
      <c r="M19" s="1">
        <v>9.5</v>
      </c>
      <c r="N19" s="1"/>
      <c r="O19" s="2"/>
      <c r="P19" s="43">
        <v>9</v>
      </c>
      <c r="Q19" s="2">
        <v>8.8</v>
      </c>
      <c r="R19" s="42">
        <v>9</v>
      </c>
      <c r="S19" s="42">
        <v>8.5</v>
      </c>
      <c r="T19" s="1">
        <f t="shared" si="2"/>
        <v>137.15</v>
      </c>
      <c r="U19" s="7">
        <f t="shared" si="3"/>
        <v>0.9143333333333333</v>
      </c>
      <c r="W19" s="5" t="str">
        <f t="shared" si="1"/>
        <v>A</v>
      </c>
    </row>
    <row r="20" spans="1:23" s="4" customFormat="1" ht="24" customHeight="1">
      <c r="A20" s="6"/>
      <c r="B20" s="1"/>
      <c r="C20" s="1"/>
      <c r="D20" s="1"/>
      <c r="E20" s="1"/>
      <c r="F20" s="1"/>
      <c r="G20" s="1"/>
      <c r="H20" s="34"/>
      <c r="I20" s="2"/>
      <c r="J20" s="1"/>
      <c r="K20" s="2"/>
      <c r="L20" s="2"/>
      <c r="M20" s="1"/>
      <c r="N20" s="1"/>
      <c r="O20" s="2"/>
      <c r="P20" s="2"/>
      <c r="Q20" s="2"/>
      <c r="R20" s="1"/>
      <c r="S20" s="1"/>
      <c r="T20" s="1">
        <f>SUM(B20:S20)-MIN(P20:S20)</f>
        <v>0</v>
      </c>
      <c r="U20" s="7">
        <f>T20/$T$3</f>
        <v>0</v>
      </c>
      <c r="W20" s="5" t="str">
        <f>IF(U20&gt;0.894,"A",IF(U20&gt;0.864,"B+",IF(U20&gt;0.794,"B",IF(U20&gt;0.764,"C+",IF(U20&gt;0.694,"C",IF(U20&gt;0.594,"D","F"))))))</f>
        <v>F</v>
      </c>
    </row>
    <row r="21" spans="1:23" s="4" customFormat="1" ht="24" customHeight="1">
      <c r="A21" s="6"/>
      <c r="B21" s="1"/>
      <c r="C21" s="1"/>
      <c r="D21" s="1"/>
      <c r="E21" s="1"/>
      <c r="F21" s="1"/>
      <c r="G21" s="1"/>
      <c r="H21" s="34"/>
      <c r="I21" s="2"/>
      <c r="J21" s="1"/>
      <c r="K21" s="2"/>
      <c r="L21" s="2"/>
      <c r="M21" s="1"/>
      <c r="N21" s="1"/>
      <c r="O21" s="2"/>
      <c r="P21" s="2"/>
      <c r="Q21" s="2"/>
      <c r="R21" s="1"/>
      <c r="S21" s="1"/>
      <c r="T21" s="1">
        <f>SUM(B21:S21)-MIN(P21:S21)</f>
        <v>0</v>
      </c>
      <c r="U21" s="7">
        <f>T21/$T$3</f>
        <v>0</v>
      </c>
      <c r="W21" s="5" t="str">
        <f>IF(U21&gt;0.894,"A",IF(U21&gt;0.864,"B+",IF(U21&gt;0.794,"B",IF(U21&gt;0.764,"C+",IF(U21&gt;0.694,"C",IF(U21&gt;0.594,"D","F"))))))</f>
        <v>F</v>
      </c>
    </row>
    <row r="22" spans="1:23" s="4" customFormat="1" ht="24" customHeight="1" thickBot="1">
      <c r="A22" s="35" t="s">
        <v>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1"/>
      <c r="U22" s="12"/>
      <c r="W22" s="5"/>
    </row>
    <row r="27" ht="13.5" thickBot="1"/>
    <row r="28" ht="12.75">
      <c r="G28" s="15" t="s">
        <v>1</v>
      </c>
    </row>
  </sheetData>
  <sheetProtection/>
  <autoFilter ref="A4:W22"/>
  <printOptions horizontalCentered="1"/>
  <pageMargins left="0.25" right="0.25" top="1" bottom="1" header="0.5" footer="0.5"/>
  <pageSetup fitToHeight="1" fitToWidth="1" horizontalDpi="600" verticalDpi="600" orientation="landscape" scale="80" r:id="rId3"/>
  <colBreaks count="1" manualBreakCount="1">
    <brk id="12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zoomScale="80" zoomScaleNormal="8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27.421875" style="38" customWidth="1"/>
    <col min="2" max="2" width="10.7109375" style="38" customWidth="1"/>
    <col min="3" max="5" width="8.7109375" style="38" customWidth="1"/>
    <col min="6" max="6" width="10.8515625" style="38" customWidth="1"/>
    <col min="7" max="7" width="8.7109375" style="38" customWidth="1"/>
    <col min="8" max="8" width="9.140625" style="38" customWidth="1"/>
    <col min="9" max="9" width="8.7109375" style="38" customWidth="1"/>
    <col min="10" max="10" width="8.7109375" style="38" hidden="1" customWidth="1"/>
    <col min="11" max="14" width="8.7109375" style="38" customWidth="1"/>
    <col min="15" max="15" width="8.7109375" style="38" hidden="1" customWidth="1"/>
    <col min="16" max="21" width="8.7109375" style="38" customWidth="1"/>
    <col min="22" max="22" width="3.421875" style="38" bestFit="1" customWidth="1"/>
    <col min="23" max="16384" width="9.140625" style="38" customWidth="1"/>
  </cols>
  <sheetData>
    <row r="1" spans="1:21" ht="39.75" customHeight="1">
      <c r="A1" s="47" t="s">
        <v>19</v>
      </c>
      <c r="B1" s="48" t="s">
        <v>1</v>
      </c>
      <c r="C1" s="49" t="s">
        <v>2</v>
      </c>
      <c r="D1" s="49" t="s">
        <v>3</v>
      </c>
      <c r="E1" s="50" t="s">
        <v>23</v>
      </c>
      <c r="F1" s="48" t="s">
        <v>14</v>
      </c>
      <c r="G1" s="48" t="s">
        <v>13</v>
      </c>
      <c r="H1" s="48" t="s">
        <v>15</v>
      </c>
      <c r="I1" s="48" t="s">
        <v>22</v>
      </c>
      <c r="J1" s="51" t="s">
        <v>118</v>
      </c>
      <c r="K1" s="48" t="s">
        <v>21</v>
      </c>
      <c r="L1" s="48" t="s">
        <v>20</v>
      </c>
      <c r="M1" s="48" t="s">
        <v>12</v>
      </c>
      <c r="N1" s="48" t="s">
        <v>16</v>
      </c>
      <c r="O1" s="48" t="s">
        <v>119</v>
      </c>
      <c r="P1" s="48" t="s">
        <v>9</v>
      </c>
      <c r="Q1" s="48" t="s">
        <v>10</v>
      </c>
      <c r="R1" s="48" t="s">
        <v>11</v>
      </c>
      <c r="S1" s="48" t="s">
        <v>17</v>
      </c>
      <c r="T1" s="49"/>
      <c r="U1" s="52"/>
    </row>
    <row r="2" spans="1:21" ht="15.75" customHeight="1">
      <c r="A2" s="53" t="s">
        <v>7</v>
      </c>
      <c r="B2" s="54">
        <v>10</v>
      </c>
      <c r="C2" s="54">
        <v>10</v>
      </c>
      <c r="D2" s="54">
        <v>10</v>
      </c>
      <c r="E2" s="54">
        <v>10</v>
      </c>
      <c r="F2" s="54">
        <v>10</v>
      </c>
      <c r="G2" s="54">
        <v>10</v>
      </c>
      <c r="H2" s="54">
        <v>10</v>
      </c>
      <c r="I2" s="54">
        <v>10</v>
      </c>
      <c r="J2" s="54">
        <v>0</v>
      </c>
      <c r="K2" s="54">
        <v>10</v>
      </c>
      <c r="L2" s="54">
        <v>10</v>
      </c>
      <c r="M2" s="54">
        <v>10</v>
      </c>
      <c r="N2" s="54">
        <v>10</v>
      </c>
      <c r="O2" s="54">
        <v>0</v>
      </c>
      <c r="P2" s="54">
        <v>10</v>
      </c>
      <c r="Q2" s="54">
        <v>10</v>
      </c>
      <c r="R2" s="54">
        <v>10</v>
      </c>
      <c r="S2" s="54">
        <v>10</v>
      </c>
      <c r="T2" s="55">
        <f>SUM(B2:S2)</f>
        <v>160</v>
      </c>
      <c r="U2" s="56"/>
    </row>
    <row r="3" spans="1:21" ht="15.75" customHeight="1">
      <c r="A3" s="53" t="s">
        <v>6</v>
      </c>
      <c r="B3" s="54">
        <v>10</v>
      </c>
      <c r="C3" s="54">
        <v>10</v>
      </c>
      <c r="D3" s="54">
        <v>10</v>
      </c>
      <c r="E3" s="54">
        <v>10</v>
      </c>
      <c r="F3" s="54">
        <v>10</v>
      </c>
      <c r="G3" s="54">
        <v>10</v>
      </c>
      <c r="H3" s="54">
        <v>10</v>
      </c>
      <c r="I3" s="54">
        <v>10</v>
      </c>
      <c r="J3" s="54"/>
      <c r="K3" s="54">
        <v>10</v>
      </c>
      <c r="L3" s="54">
        <v>10</v>
      </c>
      <c r="M3" s="54">
        <v>10</v>
      </c>
      <c r="N3" s="54">
        <v>10</v>
      </c>
      <c r="O3" s="54"/>
      <c r="P3" s="57">
        <v>10</v>
      </c>
      <c r="Q3" s="54">
        <v>10</v>
      </c>
      <c r="R3" s="54">
        <v>10</v>
      </c>
      <c r="S3" s="54">
        <v>10</v>
      </c>
      <c r="T3" s="54">
        <f>SUM(B3:S3)-10</f>
        <v>150</v>
      </c>
      <c r="U3" s="58"/>
    </row>
    <row r="4" spans="1:21" ht="15.75" customHeight="1" thickBot="1">
      <c r="A4" s="59" t="s">
        <v>0</v>
      </c>
      <c r="B4" s="60">
        <v>40926</v>
      </c>
      <c r="C4" s="60">
        <f aca="true" t="shared" si="0" ref="C4:O4">B4+7</f>
        <v>40933</v>
      </c>
      <c r="D4" s="60">
        <f t="shared" si="0"/>
        <v>40940</v>
      </c>
      <c r="E4" s="60">
        <f t="shared" si="0"/>
        <v>40947</v>
      </c>
      <c r="F4" s="60">
        <f t="shared" si="0"/>
        <v>40954</v>
      </c>
      <c r="G4" s="60">
        <f t="shared" si="0"/>
        <v>40961</v>
      </c>
      <c r="H4" s="60">
        <f t="shared" si="0"/>
        <v>40968</v>
      </c>
      <c r="I4" s="60">
        <f t="shared" si="0"/>
        <v>40975</v>
      </c>
      <c r="J4" s="60">
        <f t="shared" si="0"/>
        <v>40982</v>
      </c>
      <c r="K4" s="60">
        <f t="shared" si="0"/>
        <v>40989</v>
      </c>
      <c r="L4" s="60">
        <f t="shared" si="0"/>
        <v>40996</v>
      </c>
      <c r="M4" s="60">
        <f t="shared" si="0"/>
        <v>41003</v>
      </c>
      <c r="N4" s="60">
        <f t="shared" si="0"/>
        <v>41010</v>
      </c>
      <c r="O4" s="60">
        <f t="shared" si="0"/>
        <v>41017</v>
      </c>
      <c r="P4" s="60">
        <v>40800</v>
      </c>
      <c r="Q4" s="60"/>
      <c r="R4" s="60"/>
      <c r="S4" s="60">
        <v>10</v>
      </c>
      <c r="T4" s="61" t="s">
        <v>4</v>
      </c>
      <c r="U4" s="62" t="s">
        <v>5</v>
      </c>
    </row>
    <row r="5" spans="1:26" s="63" customFormat="1" ht="24" customHeight="1">
      <c r="A5" s="39" t="s">
        <v>120</v>
      </c>
      <c r="B5" s="71">
        <v>9</v>
      </c>
      <c r="C5" s="34">
        <v>10</v>
      </c>
      <c r="D5" s="34">
        <v>10</v>
      </c>
      <c r="E5" s="34">
        <v>9.5</v>
      </c>
      <c r="F5" s="34">
        <v>10</v>
      </c>
      <c r="G5" s="67">
        <v>0</v>
      </c>
      <c r="H5" s="34">
        <v>8</v>
      </c>
      <c r="I5" s="33">
        <v>10</v>
      </c>
      <c r="J5" s="34"/>
      <c r="K5" s="46">
        <v>0</v>
      </c>
      <c r="L5" s="46">
        <v>0</v>
      </c>
      <c r="M5" s="67">
        <v>0</v>
      </c>
      <c r="N5" s="67">
        <v>0</v>
      </c>
      <c r="O5" s="33"/>
      <c r="P5" s="66">
        <v>7</v>
      </c>
      <c r="Q5" s="33">
        <v>6</v>
      </c>
      <c r="R5" s="67">
        <v>0</v>
      </c>
      <c r="S5" s="67">
        <v>8</v>
      </c>
      <c r="T5" s="34">
        <f>SUM(B5:S5)-MIN(P5:S5)</f>
        <v>87.5</v>
      </c>
      <c r="U5" s="65">
        <f>T5/$T$3</f>
        <v>0.5833333333333334</v>
      </c>
      <c r="W5" s="64" t="str">
        <f>IF(U5&gt;0.894,"A",IF(U5&gt;0.864,"B+",IF(U5&gt;0.794,"B",IF(U5&gt;0.764,"C+",IF(U5&gt;0.694,"C",IF(U5&gt;0.594,"D","F"))))))</f>
        <v>F</v>
      </c>
      <c r="Y5" s="63">
        <v>60</v>
      </c>
      <c r="Z5" s="63">
        <v>0.594</v>
      </c>
    </row>
    <row r="8" spans="1:26" s="63" customFormat="1" ht="24" customHeight="1">
      <c r="A8" s="39" t="s">
        <v>126</v>
      </c>
      <c r="B8" s="68">
        <v>9</v>
      </c>
      <c r="C8" s="34">
        <v>10</v>
      </c>
      <c r="D8" s="34">
        <v>10</v>
      </c>
      <c r="E8" s="34">
        <v>9.5</v>
      </c>
      <c r="F8" s="34">
        <v>10</v>
      </c>
      <c r="G8" s="67">
        <v>8</v>
      </c>
      <c r="H8" s="34">
        <v>8</v>
      </c>
      <c r="I8" s="33">
        <v>10</v>
      </c>
      <c r="J8" s="34"/>
      <c r="K8" s="69">
        <v>9</v>
      </c>
      <c r="L8" s="69">
        <v>9</v>
      </c>
      <c r="M8" s="68">
        <v>9</v>
      </c>
      <c r="N8" s="67">
        <v>9</v>
      </c>
      <c r="O8" s="33"/>
      <c r="P8" s="33">
        <v>7</v>
      </c>
      <c r="Q8" s="33">
        <v>6</v>
      </c>
      <c r="R8" s="68">
        <v>9</v>
      </c>
      <c r="S8" s="67">
        <v>9</v>
      </c>
      <c r="T8" s="34">
        <f>SUM(B8:S8)-MIN(P8:S8)</f>
        <v>135.5</v>
      </c>
      <c r="U8" s="65">
        <f>T8/$T$3</f>
        <v>0.9033333333333333</v>
      </c>
      <c r="W8" s="64" t="str">
        <f>IF(U8&gt;0.894,"A",IF(U8&gt;0.864,"B+",IF(U8&gt;0.794,"B",IF(U8&gt;0.764,"C+",IF(U8&gt;0.694,"C",IF(U8&gt;0.594,"D","F"))))))</f>
        <v>A</v>
      </c>
      <c r="Y8" s="63">
        <v>60</v>
      </c>
      <c r="Z8" s="63">
        <v>0.594</v>
      </c>
    </row>
    <row r="12" spans="6:7" ht="12.75">
      <c r="F12" s="70">
        <v>41337</v>
      </c>
      <c r="G12" s="38" t="s">
        <v>121</v>
      </c>
    </row>
    <row r="13" spans="6:7" ht="12.75">
      <c r="F13" s="70">
        <v>41339</v>
      </c>
      <c r="G13" s="38" t="s">
        <v>122</v>
      </c>
    </row>
    <row r="14" spans="6:7" ht="12.75">
      <c r="F14" s="70">
        <v>41360</v>
      </c>
      <c r="G14" s="38" t="s">
        <v>20</v>
      </c>
    </row>
    <row r="15" spans="6:7" ht="12.75">
      <c r="F15" s="70">
        <f>F14+7</f>
        <v>41367</v>
      </c>
      <c r="G15" s="38" t="s">
        <v>123</v>
      </c>
    </row>
    <row r="16" spans="6:7" ht="12.75">
      <c r="F16" s="70">
        <f>F15+7</f>
        <v>41374</v>
      </c>
      <c r="G16" s="38" t="s">
        <v>124</v>
      </c>
    </row>
    <row r="18" ht="12.75">
      <c r="G18" s="38" t="s">
        <v>125</v>
      </c>
    </row>
  </sheetData>
  <sheetProtection/>
  <autoFilter ref="A4:W5"/>
  <printOptions horizontalCentered="1"/>
  <pageMargins left="0.25" right="0.25" top="1" bottom="1" header="0.5" footer="0.5"/>
  <pageSetup fitToHeight="1" fitToWidth="1" horizontalDpi="600" verticalDpi="600" orientation="landscape" scale="74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s="28">
        <v>0</v>
      </c>
      <c r="B1" s="27">
        <f>((18-(A1))/18)*10</f>
        <v>10</v>
      </c>
    </row>
    <row r="2" spans="1:2" ht="12.75">
      <c r="A2" s="28">
        <v>1</v>
      </c>
      <c r="B2" s="27">
        <f aca="true" t="shared" si="0" ref="B2:B18">((18-(A2))/18)*10</f>
        <v>9.444444444444445</v>
      </c>
    </row>
    <row r="3" spans="1:2" ht="12.75">
      <c r="A3" s="28">
        <v>2</v>
      </c>
      <c r="B3" s="27">
        <f t="shared" si="0"/>
        <v>8.88888888888889</v>
      </c>
    </row>
    <row r="4" spans="1:2" ht="12.75">
      <c r="A4" s="28">
        <v>3</v>
      </c>
      <c r="B4" s="27">
        <f t="shared" si="0"/>
        <v>8.333333333333334</v>
      </c>
    </row>
    <row r="5" spans="1:2" ht="12.75">
      <c r="A5" s="28">
        <v>4</v>
      </c>
      <c r="B5" s="27">
        <f t="shared" si="0"/>
        <v>7.777777777777778</v>
      </c>
    </row>
    <row r="6" spans="1:2" ht="12.75">
      <c r="A6" s="28">
        <v>5</v>
      </c>
      <c r="B6" s="27">
        <f t="shared" si="0"/>
        <v>7.222222222222222</v>
      </c>
    </row>
    <row r="7" spans="1:2" ht="12.75">
      <c r="A7" s="28">
        <v>6</v>
      </c>
      <c r="B7" s="27">
        <f t="shared" si="0"/>
        <v>6.666666666666666</v>
      </c>
    </row>
    <row r="8" spans="1:2" ht="12.75">
      <c r="A8" s="28">
        <v>7</v>
      </c>
      <c r="B8" s="27">
        <f t="shared" si="0"/>
        <v>6.111111111111112</v>
      </c>
    </row>
    <row r="9" spans="1:2" ht="12.75">
      <c r="A9" s="28">
        <v>8</v>
      </c>
      <c r="B9" s="27">
        <f t="shared" si="0"/>
        <v>5.555555555555555</v>
      </c>
    </row>
    <row r="10" spans="1:2" ht="12.75">
      <c r="A10" s="28">
        <v>9</v>
      </c>
      <c r="B10" s="27">
        <f t="shared" si="0"/>
        <v>5</v>
      </c>
    </row>
    <row r="11" spans="1:2" ht="12.75">
      <c r="A11" s="28">
        <v>11</v>
      </c>
      <c r="B11" s="27">
        <f t="shared" si="0"/>
        <v>3.888888888888889</v>
      </c>
    </row>
    <row r="12" spans="1:2" ht="12.75">
      <c r="A12" s="28">
        <v>12</v>
      </c>
      <c r="B12" s="27">
        <f t="shared" si="0"/>
        <v>3.333333333333333</v>
      </c>
    </row>
    <row r="13" spans="1:2" ht="12.75">
      <c r="A13" s="28">
        <v>13</v>
      </c>
      <c r="B13" s="27">
        <f t="shared" si="0"/>
        <v>2.7777777777777777</v>
      </c>
    </row>
    <row r="14" spans="1:2" ht="12.75">
      <c r="A14" s="28">
        <v>14</v>
      </c>
      <c r="B14" s="27">
        <f t="shared" si="0"/>
        <v>2.2222222222222223</v>
      </c>
    </row>
    <row r="15" spans="1:2" ht="12.75">
      <c r="A15" s="28">
        <v>15</v>
      </c>
      <c r="B15" s="27">
        <f t="shared" si="0"/>
        <v>1.6666666666666665</v>
      </c>
    </row>
    <row r="16" spans="1:2" ht="12.75">
      <c r="A16" s="28">
        <v>16</v>
      </c>
      <c r="B16" s="27">
        <f t="shared" si="0"/>
        <v>1.1111111111111112</v>
      </c>
    </row>
    <row r="17" spans="1:2" ht="12.75">
      <c r="A17" s="28">
        <v>17</v>
      </c>
      <c r="B17" s="27">
        <f t="shared" si="0"/>
        <v>0.5555555555555556</v>
      </c>
    </row>
    <row r="18" spans="1:2" ht="12.75">
      <c r="A18" s="28">
        <v>18</v>
      </c>
      <c r="B18" s="27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8.421875" style="0" customWidth="1"/>
    <col min="3" max="3" width="17.140625" style="0" customWidth="1"/>
    <col min="4" max="4" width="25.7109375" style="0" customWidth="1"/>
    <col min="5" max="5" width="20.28125" style="0" customWidth="1"/>
  </cols>
  <sheetData>
    <row r="1" spans="1:7" ht="12.75">
      <c r="A1" t="s">
        <v>60</v>
      </c>
      <c r="B1" t="s">
        <v>59</v>
      </c>
      <c r="C1" t="s">
        <v>58</v>
      </c>
      <c r="D1" t="s">
        <v>57</v>
      </c>
      <c r="E1" t="s">
        <v>56</v>
      </c>
      <c r="F1" t="s">
        <v>55</v>
      </c>
      <c r="G1" t="s">
        <v>54</v>
      </c>
    </row>
    <row r="2" ht="12.75">
      <c r="A2" t="s">
        <v>53</v>
      </c>
    </row>
    <row r="3" spans="1:8" ht="12.75">
      <c r="A3">
        <v>1</v>
      </c>
      <c r="B3" t="s">
        <v>52</v>
      </c>
      <c r="C3" t="s">
        <v>51</v>
      </c>
      <c r="D3" t="s">
        <v>26</v>
      </c>
      <c r="E3" t="s">
        <v>25</v>
      </c>
      <c r="F3">
        <v>1</v>
      </c>
      <c r="H3" t="s">
        <v>24</v>
      </c>
    </row>
    <row r="4" spans="1:8" ht="12.75">
      <c r="A4">
        <v>2</v>
      </c>
      <c r="B4" t="s">
        <v>50</v>
      </c>
      <c r="C4" t="s">
        <v>49</v>
      </c>
      <c r="D4" t="s">
        <v>26</v>
      </c>
      <c r="E4" t="s">
        <v>25</v>
      </c>
      <c r="F4">
        <v>1</v>
      </c>
      <c r="H4" t="s">
        <v>24</v>
      </c>
    </row>
    <row r="5" spans="1:8" ht="12.75">
      <c r="A5">
        <v>3</v>
      </c>
      <c r="B5" t="s">
        <v>48</v>
      </c>
      <c r="C5" t="s">
        <v>47</v>
      </c>
      <c r="D5" t="s">
        <v>26</v>
      </c>
      <c r="E5" t="s">
        <v>25</v>
      </c>
      <c r="F5">
        <v>1</v>
      </c>
      <c r="H5" t="s">
        <v>24</v>
      </c>
    </row>
    <row r="6" spans="1:8" ht="12.75">
      <c r="A6">
        <v>4</v>
      </c>
      <c r="B6" t="s">
        <v>46</v>
      </c>
      <c r="C6" t="s">
        <v>45</v>
      </c>
      <c r="D6" t="s">
        <v>26</v>
      </c>
      <c r="E6" t="s">
        <v>25</v>
      </c>
      <c r="F6">
        <v>1</v>
      </c>
      <c r="H6" t="s">
        <v>24</v>
      </c>
    </row>
    <row r="7" spans="1:8" ht="12.75">
      <c r="A7">
        <v>5</v>
      </c>
      <c r="B7" t="s">
        <v>44</v>
      </c>
      <c r="C7" t="s">
        <v>43</v>
      </c>
      <c r="D7" t="s">
        <v>26</v>
      </c>
      <c r="E7" t="s">
        <v>25</v>
      </c>
      <c r="F7">
        <v>1</v>
      </c>
      <c r="H7" t="s">
        <v>24</v>
      </c>
    </row>
    <row r="8" spans="1:8" ht="12.75">
      <c r="A8">
        <v>6</v>
      </c>
      <c r="B8" t="s">
        <v>42</v>
      </c>
      <c r="C8" t="s">
        <v>41</v>
      </c>
      <c r="D8" t="s">
        <v>26</v>
      </c>
      <c r="E8" t="s">
        <v>25</v>
      </c>
      <c r="F8">
        <v>1</v>
      </c>
      <c r="H8" t="s">
        <v>24</v>
      </c>
    </row>
    <row r="9" spans="1:8" ht="12.75">
      <c r="A9">
        <v>7</v>
      </c>
      <c r="B9" t="s">
        <v>40</v>
      </c>
      <c r="C9" t="s">
        <v>39</v>
      </c>
      <c r="D9" t="s">
        <v>26</v>
      </c>
      <c r="E9" t="s">
        <v>25</v>
      </c>
      <c r="F9">
        <v>1</v>
      </c>
      <c r="H9" t="s">
        <v>24</v>
      </c>
    </row>
    <row r="10" spans="1:8" ht="12.75">
      <c r="A10">
        <v>8</v>
      </c>
      <c r="B10" t="s">
        <v>38</v>
      </c>
      <c r="C10" t="s">
        <v>37</v>
      </c>
      <c r="D10" t="s">
        <v>26</v>
      </c>
      <c r="E10" t="s">
        <v>25</v>
      </c>
      <c r="F10">
        <v>1</v>
      </c>
      <c r="H10" t="s">
        <v>24</v>
      </c>
    </row>
    <row r="11" spans="1:8" ht="12.75">
      <c r="A11">
        <v>9</v>
      </c>
      <c r="B11" t="s">
        <v>36</v>
      </c>
      <c r="C11" t="s">
        <v>35</v>
      </c>
      <c r="D11" t="s">
        <v>26</v>
      </c>
      <c r="E11" t="s">
        <v>25</v>
      </c>
      <c r="F11">
        <v>1</v>
      </c>
      <c r="H11" t="s">
        <v>24</v>
      </c>
    </row>
    <row r="12" spans="1:8" ht="12.75">
      <c r="A12">
        <v>10</v>
      </c>
      <c r="B12" t="s">
        <v>34</v>
      </c>
      <c r="C12" t="s">
        <v>33</v>
      </c>
      <c r="D12" t="s">
        <v>26</v>
      </c>
      <c r="E12" t="s">
        <v>25</v>
      </c>
      <c r="F12">
        <v>1</v>
      </c>
      <c r="H12" t="s">
        <v>24</v>
      </c>
    </row>
    <row r="13" spans="1:8" ht="12.75">
      <c r="A13">
        <v>11</v>
      </c>
      <c r="B13" t="s">
        <v>32</v>
      </c>
      <c r="C13" t="s">
        <v>31</v>
      </c>
      <c r="D13" t="s">
        <v>26</v>
      </c>
      <c r="E13" t="s">
        <v>25</v>
      </c>
      <c r="F13">
        <v>1</v>
      </c>
      <c r="H13" t="s">
        <v>24</v>
      </c>
    </row>
    <row r="14" spans="1:8" ht="12.75">
      <c r="A14">
        <v>12</v>
      </c>
      <c r="B14" t="s">
        <v>30</v>
      </c>
      <c r="C14" t="s">
        <v>29</v>
      </c>
      <c r="D14" t="s">
        <v>26</v>
      </c>
      <c r="E14" t="s">
        <v>25</v>
      </c>
      <c r="F14">
        <v>1</v>
      </c>
      <c r="H14" t="s">
        <v>24</v>
      </c>
    </row>
    <row r="15" spans="1:8" ht="12.75">
      <c r="A15">
        <v>13</v>
      </c>
      <c r="B15" t="s">
        <v>28</v>
      </c>
      <c r="C15" t="s">
        <v>27</v>
      </c>
      <c r="D15" t="s">
        <v>26</v>
      </c>
      <c r="E15" t="s">
        <v>25</v>
      </c>
      <c r="F15">
        <v>1</v>
      </c>
      <c r="H15" t="s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1.7109375" style="0" bestFit="1" customWidth="1"/>
    <col min="3" max="3" width="10.8515625" style="0" bestFit="1" customWidth="1"/>
    <col min="4" max="4" width="16.57421875" style="0" bestFit="1" customWidth="1"/>
    <col min="5" max="5" width="13.140625" style="0" bestFit="1" customWidth="1"/>
  </cols>
  <sheetData>
    <row r="1" spans="1:7" ht="12.75">
      <c r="A1" t="s">
        <v>60</v>
      </c>
      <c r="B1" t="s">
        <v>59</v>
      </c>
      <c r="C1" t="s">
        <v>58</v>
      </c>
      <c r="D1" t="s">
        <v>57</v>
      </c>
      <c r="E1" t="s">
        <v>56</v>
      </c>
      <c r="F1" t="s">
        <v>55</v>
      </c>
      <c r="G1" t="s">
        <v>54</v>
      </c>
    </row>
    <row r="2" ht="12.75">
      <c r="A2" t="s">
        <v>53</v>
      </c>
    </row>
    <row r="3" spans="1:8" ht="12.75">
      <c r="A3">
        <v>1</v>
      </c>
      <c r="B3" t="s">
        <v>61</v>
      </c>
      <c r="C3" t="s">
        <v>62</v>
      </c>
      <c r="D3" t="s">
        <v>26</v>
      </c>
      <c r="E3" t="s">
        <v>25</v>
      </c>
      <c r="F3">
        <v>1</v>
      </c>
      <c r="H3" t="s">
        <v>24</v>
      </c>
    </row>
    <row r="4" spans="1:8" ht="12.75">
      <c r="A4">
        <v>2</v>
      </c>
      <c r="B4" t="s">
        <v>63</v>
      </c>
      <c r="C4" t="s">
        <v>64</v>
      </c>
      <c r="D4" t="s">
        <v>26</v>
      </c>
      <c r="E4" t="s">
        <v>25</v>
      </c>
      <c r="F4">
        <v>1</v>
      </c>
      <c r="H4" t="s">
        <v>24</v>
      </c>
    </row>
    <row r="5" spans="1:8" ht="12.75">
      <c r="A5">
        <v>3</v>
      </c>
      <c r="B5" t="s">
        <v>65</v>
      </c>
      <c r="C5" t="s">
        <v>66</v>
      </c>
      <c r="D5" t="s">
        <v>26</v>
      </c>
      <c r="E5" t="s">
        <v>25</v>
      </c>
      <c r="F5">
        <v>1</v>
      </c>
      <c r="H5" t="s">
        <v>24</v>
      </c>
    </row>
    <row r="6" spans="1:8" ht="12.75">
      <c r="A6">
        <v>4</v>
      </c>
      <c r="B6" t="s">
        <v>67</v>
      </c>
      <c r="C6" t="s">
        <v>68</v>
      </c>
      <c r="D6" t="s">
        <v>26</v>
      </c>
      <c r="E6" t="s">
        <v>25</v>
      </c>
      <c r="F6">
        <v>1</v>
      </c>
      <c r="H6" t="s">
        <v>24</v>
      </c>
    </row>
    <row r="7" spans="1:8" ht="12.75">
      <c r="A7">
        <v>5</v>
      </c>
      <c r="B7" t="s">
        <v>69</v>
      </c>
      <c r="C7" t="s">
        <v>70</v>
      </c>
      <c r="D7" t="s">
        <v>26</v>
      </c>
      <c r="E7" t="s">
        <v>25</v>
      </c>
      <c r="F7">
        <v>1</v>
      </c>
      <c r="H7" t="s">
        <v>24</v>
      </c>
    </row>
    <row r="8" spans="1:8" ht="12.75">
      <c r="A8">
        <v>6</v>
      </c>
      <c r="B8" t="s">
        <v>71</v>
      </c>
      <c r="C8" t="s">
        <v>72</v>
      </c>
      <c r="D8" t="s">
        <v>26</v>
      </c>
      <c r="E8" t="s">
        <v>25</v>
      </c>
      <c r="F8">
        <v>1</v>
      </c>
      <c r="H8" t="s">
        <v>24</v>
      </c>
    </row>
    <row r="9" spans="1:8" ht="12.75">
      <c r="A9">
        <v>7</v>
      </c>
      <c r="B9" t="s">
        <v>73</v>
      </c>
      <c r="C9" t="s">
        <v>74</v>
      </c>
      <c r="D9" t="s">
        <v>26</v>
      </c>
      <c r="E9" t="s">
        <v>25</v>
      </c>
      <c r="F9">
        <v>1</v>
      </c>
      <c r="H9" t="s">
        <v>24</v>
      </c>
    </row>
    <row r="10" spans="1:8" ht="12.75">
      <c r="A10">
        <v>8</v>
      </c>
      <c r="B10" t="s">
        <v>75</v>
      </c>
      <c r="C10" t="s">
        <v>76</v>
      </c>
      <c r="D10" t="s">
        <v>26</v>
      </c>
      <c r="E10" t="s">
        <v>25</v>
      </c>
      <c r="F10">
        <v>1</v>
      </c>
      <c r="H10" t="s">
        <v>24</v>
      </c>
    </row>
    <row r="11" spans="1:8" ht="12.75">
      <c r="A11">
        <v>9</v>
      </c>
      <c r="B11" t="s">
        <v>77</v>
      </c>
      <c r="C11" t="s">
        <v>78</v>
      </c>
      <c r="D11" t="s">
        <v>26</v>
      </c>
      <c r="E11" t="s">
        <v>25</v>
      </c>
      <c r="F11">
        <v>1</v>
      </c>
      <c r="H11" t="s">
        <v>24</v>
      </c>
    </row>
    <row r="12" spans="1:8" ht="12.75">
      <c r="A12">
        <v>10</v>
      </c>
      <c r="B12" t="s">
        <v>79</v>
      </c>
      <c r="C12" t="s">
        <v>80</v>
      </c>
      <c r="D12" t="s">
        <v>26</v>
      </c>
      <c r="E12" t="s">
        <v>25</v>
      </c>
      <c r="F12">
        <v>1</v>
      </c>
      <c r="H12" t="s">
        <v>24</v>
      </c>
    </row>
    <row r="13" spans="1:8" ht="12.75">
      <c r="A13">
        <v>11</v>
      </c>
      <c r="B13" t="s">
        <v>81</v>
      </c>
      <c r="C13" t="s">
        <v>82</v>
      </c>
      <c r="D13" t="s">
        <v>26</v>
      </c>
      <c r="E13" t="s">
        <v>25</v>
      </c>
      <c r="F13">
        <v>1</v>
      </c>
      <c r="H13" t="s">
        <v>24</v>
      </c>
    </row>
    <row r="14" spans="1:8" ht="12.75">
      <c r="A14">
        <v>12</v>
      </c>
      <c r="B14" t="s">
        <v>83</v>
      </c>
      <c r="C14" t="s">
        <v>84</v>
      </c>
      <c r="D14" t="s">
        <v>26</v>
      </c>
      <c r="E14" t="s">
        <v>25</v>
      </c>
      <c r="F14">
        <v>1</v>
      </c>
      <c r="H14" t="s">
        <v>24</v>
      </c>
    </row>
    <row r="15" spans="1:8" ht="12.75">
      <c r="A15">
        <v>13</v>
      </c>
      <c r="B15" t="s">
        <v>85</v>
      </c>
      <c r="C15" t="s">
        <v>86</v>
      </c>
      <c r="D15" t="s">
        <v>26</v>
      </c>
      <c r="E15" t="s">
        <v>25</v>
      </c>
      <c r="F15">
        <v>1</v>
      </c>
      <c r="H15" t="s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Quarles, William A.</dc:creator>
  <cp:keywords/>
  <dc:description/>
  <cp:lastModifiedBy>Al Quarles</cp:lastModifiedBy>
  <cp:lastPrinted>2013-01-14T22:15:01Z</cp:lastPrinted>
  <dcterms:created xsi:type="dcterms:W3CDTF">2007-08-26T22:16:44Z</dcterms:created>
  <dcterms:modified xsi:type="dcterms:W3CDTF">2013-05-03T09:54:17Z</dcterms:modified>
  <cp:category/>
  <cp:version/>
  <cp:contentType/>
  <cp:contentStatus/>
</cp:coreProperties>
</file>