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1"/>
  </bookViews>
  <sheets>
    <sheet name="2012S 113-001" sheetId="1" r:id="rId1"/>
    <sheet name="2012S 113-003" sheetId="2" r:id="rId2"/>
    <sheet name="Sheet1" sheetId="3" r:id="rId3"/>
  </sheets>
  <definedNames>
    <definedName name="_xlnm._FilterDatabase" localSheetId="0" hidden="1">'2012S 113-001'!$A$4:$W$22</definedName>
    <definedName name="_xlnm._FilterDatabase" localSheetId="1" hidden="1">'2012S 113-003'!$A$4:$W$20</definedName>
    <definedName name="_xlnm.Print_Area" localSheetId="0">'2012S 113-001'!$A$1:$S$22</definedName>
    <definedName name="_xlnm.Print_Area" localSheetId="1">'2012S 113-003'!$A$1:$S$20</definedName>
  </definedNames>
  <calcPr fullCalcOnLoad="1"/>
</workbook>
</file>

<file path=xl/comments2.xml><?xml version="1.0" encoding="utf-8"?>
<comments xmlns="http://schemas.openxmlformats.org/spreadsheetml/2006/main">
  <authors>
    <author>Quarles, William A.</author>
  </authors>
  <commentList>
    <comment ref="D12" authorId="0">
      <text>
        <r>
          <rPr>
            <b/>
            <sz val="9"/>
            <rFont val="Tahoma"/>
            <family val="0"/>
          </rPr>
          <t>Quarles, William A.:</t>
        </r>
        <r>
          <rPr>
            <sz val="9"/>
            <rFont val="Tahoma"/>
            <family val="0"/>
          </rPr>
          <t xml:space="preserve">
Left after quiz, to go to Monday Lab
but did not show</t>
        </r>
      </text>
    </comment>
  </commentList>
</comments>
</file>

<file path=xl/sharedStrings.xml><?xml version="1.0" encoding="utf-8"?>
<sst xmlns="http://schemas.openxmlformats.org/spreadsheetml/2006/main" count="83" uniqueCount="56">
  <si>
    <t>Name</t>
  </si>
  <si>
    <t>Tectonics</t>
  </si>
  <si>
    <t>Minerals</t>
  </si>
  <si>
    <t>Igneous</t>
  </si>
  <si>
    <t>Total</t>
  </si>
  <si>
    <t>%</t>
  </si>
  <si>
    <t>Available Points To Date</t>
  </si>
  <si>
    <t>Available Points</t>
  </si>
  <si>
    <t>None</t>
  </si>
  <si>
    <t>Mineral
Quiz</t>
  </si>
  <si>
    <t>Igneous
Quiz</t>
  </si>
  <si>
    <t>Sed Rock
Quiz</t>
  </si>
  <si>
    <t>GW</t>
  </si>
  <si>
    <t>Meta-
morphic</t>
  </si>
  <si>
    <t>Sedi-
mentary</t>
  </si>
  <si>
    <t>Seismic</t>
  </si>
  <si>
    <t>Coastal</t>
  </si>
  <si>
    <t>Meta Rock
Quiz</t>
  </si>
  <si>
    <t>Monday
Section 001</t>
  </si>
  <si>
    <t>Wednesday
Section 003</t>
  </si>
  <si>
    <t>Streams</t>
  </si>
  <si>
    <t>Topo</t>
  </si>
  <si>
    <t>Geo Time</t>
  </si>
  <si>
    <t>Spring Break</t>
  </si>
  <si>
    <t>Weath-
ering</t>
  </si>
  <si>
    <t>Hernandez, Laura</t>
  </si>
  <si>
    <t>Stone, Alyssa</t>
  </si>
  <si>
    <t>Bond, Samuel</t>
  </si>
  <si>
    <t>Drummond, Cammy</t>
  </si>
  <si>
    <t>Mack, Cardio</t>
  </si>
  <si>
    <t>Asencio, Ryan</t>
  </si>
  <si>
    <t>Ali, Osman</t>
  </si>
  <si>
    <t>Ren, Ning</t>
  </si>
  <si>
    <t>Hodges, Jermaine</t>
  </si>
  <si>
    <t>Lyle, Imani</t>
  </si>
  <si>
    <t>Scott, Derrick</t>
  </si>
  <si>
    <t>Mitchell, Erin</t>
  </si>
  <si>
    <t>Oveson, Elizabeth</t>
  </si>
  <si>
    <t>Pease, Mary</t>
  </si>
  <si>
    <t>Russell-Richardson, Krystal</t>
  </si>
  <si>
    <t>Amos, Courtney</t>
  </si>
  <si>
    <t>Atherton, Steven</t>
  </si>
  <si>
    <t>Barnett, Joanne</t>
  </si>
  <si>
    <t>Cevallos, Cristina</t>
  </si>
  <si>
    <t>Grant, English</t>
  </si>
  <si>
    <t>Jerome, Joab</t>
  </si>
  <si>
    <t>Prosser, Sara</t>
  </si>
  <si>
    <t>Sammons, Anna</t>
  </si>
  <si>
    <t>Reynolds, Kevin</t>
  </si>
  <si>
    <t>Sampedro, Catherina</t>
  </si>
  <si>
    <t>Smith, Michael</t>
  </si>
  <si>
    <t>Truesdale, James</t>
  </si>
  <si>
    <t>Sanders, Regina</t>
  </si>
  <si>
    <t>Williams, Sarah</t>
  </si>
  <si>
    <t>Howell, Steven</t>
  </si>
  <si>
    <t>Extra Credit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</si>
</sst>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;@"/>
    <numFmt numFmtId="169" formatCode="0.0"/>
    <numFmt numFmtId="170" formatCode="0.0%"/>
    <numFmt numFmtId="171" formatCode="[$-409]dddd\,\ mmmm\ dd\,\ yyyy"/>
    <numFmt numFmtId="172" formatCode="[$-409]mmm\-yy;@"/>
    <numFmt numFmtId="173" formatCode="[$-409]mmmm\ d\,\ yyyy;@"/>
    <numFmt numFmtId="174" formatCode="m/d;@"/>
    <numFmt numFmtId="175" formatCode="[$-409]d\-mmm;@"/>
    <numFmt numFmtId="176" formatCode="0.0000"/>
    <numFmt numFmtId="177" formatCode="0.000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169" fontId="0" fillId="0" borderId="11" xfId="0" applyNumberFormat="1" applyFont="1" applyFill="1" applyBorder="1" applyAlignment="1">
      <alignment horizontal="center" vertical="center"/>
    </xf>
    <xf numFmtId="169" fontId="0" fillId="0" borderId="12" xfId="0" applyNumberFormat="1" applyFont="1" applyFill="1" applyBorder="1" applyAlignment="1">
      <alignment horizontal="center" vertical="center"/>
    </xf>
    <xf numFmtId="170" fontId="0" fillId="0" borderId="13" xfId="59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vertical="center" wrapText="1"/>
    </xf>
    <xf numFmtId="170" fontId="0" fillId="0" borderId="15" xfId="59" applyNumberFormat="1" applyFont="1" applyFill="1" applyBorder="1" applyAlignment="1">
      <alignment horizontal="center" vertical="center"/>
    </xf>
    <xf numFmtId="169" fontId="0" fillId="0" borderId="0" xfId="0" applyNumberFormat="1" applyFont="1" applyFill="1" applyAlignment="1">
      <alignment vertical="center"/>
    </xf>
    <xf numFmtId="0" fontId="0" fillId="0" borderId="16" xfId="0" applyFont="1" applyFill="1" applyBorder="1" applyAlignment="1">
      <alignment vertical="center" wrapText="1"/>
    </xf>
    <xf numFmtId="0" fontId="0" fillId="0" borderId="17" xfId="0" applyNumberFormat="1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/>
    </xf>
    <xf numFmtId="170" fontId="0" fillId="0" borderId="18" xfId="59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wrapText="1"/>
    </xf>
    <xf numFmtId="0" fontId="0" fillId="0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wrapText="1"/>
    </xf>
    <xf numFmtId="168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 quotePrefix="1">
      <alignment horizontal="center"/>
    </xf>
    <xf numFmtId="0" fontId="0" fillId="32" borderId="17" xfId="0" applyNumberFormat="1" applyFont="1" applyFill="1" applyBorder="1" applyAlignment="1">
      <alignment horizontal="center" vertical="center"/>
    </xf>
    <xf numFmtId="16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169" fontId="0" fillId="0" borderId="11" xfId="0" applyNumberFormat="1" applyFont="1" applyFill="1" applyBorder="1" applyAlignment="1" quotePrefix="1">
      <alignment horizontal="center" vertical="center"/>
    </xf>
    <xf numFmtId="0" fontId="0" fillId="0" borderId="2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169" fontId="0" fillId="0" borderId="12" xfId="0" applyNumberFormat="1" applyFont="1" applyFill="1" applyBorder="1" applyAlignment="1" quotePrefix="1">
      <alignment horizontal="center" vertical="center"/>
    </xf>
    <xf numFmtId="169" fontId="0" fillId="33" borderId="12" xfId="0" applyNumberFormat="1" applyFont="1" applyFill="1" applyBorder="1" applyAlignment="1">
      <alignment horizontal="center" vertical="center"/>
    </xf>
    <xf numFmtId="169" fontId="0" fillId="33" borderId="11" xfId="0" applyNumberFormat="1" applyFont="1" applyFill="1" applyBorder="1" applyAlignment="1">
      <alignment horizontal="center" vertical="center"/>
    </xf>
    <xf numFmtId="169" fontId="0" fillId="34" borderId="11" xfId="0" applyNumberFormat="1" applyFont="1" applyFill="1" applyBorder="1" applyAlignment="1">
      <alignment horizontal="center" vertical="center"/>
    </xf>
    <xf numFmtId="169" fontId="0" fillId="34" borderId="12" xfId="0" applyNumberFormat="1" applyFont="1" applyFill="1" applyBorder="1" applyAlignment="1">
      <alignment horizontal="center" vertical="center"/>
    </xf>
    <xf numFmtId="169" fontId="0" fillId="35" borderId="11" xfId="0" applyNumberFormat="1" applyFont="1" applyFill="1" applyBorder="1" applyAlignment="1">
      <alignment horizontal="center" vertical="center"/>
    </xf>
    <xf numFmtId="169" fontId="0" fillId="36" borderId="12" xfId="0" applyNumberFormat="1" applyFont="1" applyFill="1" applyBorder="1" applyAlignment="1">
      <alignment horizontal="center" vertical="center"/>
    </xf>
    <xf numFmtId="169" fontId="0" fillId="36" borderId="11" xfId="0" applyNumberFormat="1" applyFont="1" applyFill="1" applyBorder="1" applyAlignment="1">
      <alignment horizontal="center" vertical="center"/>
    </xf>
    <xf numFmtId="169" fontId="0" fillId="35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zoomScale="80" zoomScaleNormal="80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15" sqref="K15"/>
    </sheetView>
  </sheetViews>
  <sheetFormatPr defaultColWidth="9.140625" defaultRowHeight="12.75"/>
  <cols>
    <col min="1" max="1" width="24.7109375" style="18" customWidth="1"/>
    <col min="2" max="2" width="10.140625" style="18" customWidth="1"/>
    <col min="3" max="6" width="8.7109375" style="18" customWidth="1"/>
    <col min="7" max="7" width="9.7109375" style="18" customWidth="1"/>
    <col min="8" max="8" width="9.8515625" style="18" customWidth="1"/>
    <col min="9" max="9" width="9.8515625" style="18" hidden="1" customWidth="1"/>
    <col min="10" max="10" width="9.8515625" style="18" customWidth="1"/>
    <col min="11" max="21" width="8.7109375" style="18" customWidth="1"/>
    <col min="22" max="22" width="3.421875" style="18" bestFit="1" customWidth="1"/>
    <col min="23" max="16384" width="9.140625" style="18" customWidth="1"/>
  </cols>
  <sheetData>
    <row r="1" spans="1:33" ht="39.75" customHeight="1">
      <c r="A1" s="14" t="s">
        <v>18</v>
      </c>
      <c r="B1" s="15" t="s">
        <v>1</v>
      </c>
      <c r="C1" s="15" t="s">
        <v>2</v>
      </c>
      <c r="D1" s="15" t="s">
        <v>3</v>
      </c>
      <c r="E1" s="16" t="s">
        <v>24</v>
      </c>
      <c r="F1" s="16" t="s">
        <v>14</v>
      </c>
      <c r="G1" s="16" t="s">
        <v>13</v>
      </c>
      <c r="H1" s="16" t="s">
        <v>15</v>
      </c>
      <c r="I1" s="16" t="s">
        <v>23</v>
      </c>
      <c r="J1" s="16" t="s">
        <v>22</v>
      </c>
      <c r="K1" s="16" t="s">
        <v>21</v>
      </c>
      <c r="L1" s="16" t="s">
        <v>20</v>
      </c>
      <c r="M1" s="16" t="s">
        <v>12</v>
      </c>
      <c r="N1" s="16" t="s">
        <v>16</v>
      </c>
      <c r="O1" s="16" t="s">
        <v>55</v>
      </c>
      <c r="P1" s="16" t="s">
        <v>9</v>
      </c>
      <c r="Q1" s="16" t="s">
        <v>10</v>
      </c>
      <c r="R1" s="16" t="s">
        <v>11</v>
      </c>
      <c r="S1" s="16" t="s">
        <v>17</v>
      </c>
      <c r="T1" s="15"/>
      <c r="U1" s="17"/>
      <c r="AE1" s="16" t="s">
        <v>9</v>
      </c>
      <c r="AF1" s="16" t="s">
        <v>10</v>
      </c>
      <c r="AG1" s="16" t="s">
        <v>11</v>
      </c>
    </row>
    <row r="2" spans="1:21" ht="15.75" customHeight="1">
      <c r="A2" s="19" t="s">
        <v>7</v>
      </c>
      <c r="B2" s="20">
        <v>10</v>
      </c>
      <c r="C2" s="20">
        <v>10</v>
      </c>
      <c r="D2" s="20">
        <v>10</v>
      </c>
      <c r="E2" s="20">
        <v>10</v>
      </c>
      <c r="F2" s="20">
        <v>10</v>
      </c>
      <c r="G2" s="20">
        <v>10</v>
      </c>
      <c r="H2" s="20">
        <v>10</v>
      </c>
      <c r="I2" s="20">
        <v>0</v>
      </c>
      <c r="J2" s="20">
        <v>10</v>
      </c>
      <c r="K2" s="20">
        <v>10</v>
      </c>
      <c r="L2" s="20">
        <v>10</v>
      </c>
      <c r="M2" s="20">
        <v>10</v>
      </c>
      <c r="N2" s="20">
        <v>10</v>
      </c>
      <c r="O2" s="20">
        <v>0</v>
      </c>
      <c r="P2" s="20">
        <v>10</v>
      </c>
      <c r="Q2" s="20">
        <v>10</v>
      </c>
      <c r="R2" s="20">
        <v>10</v>
      </c>
      <c r="S2" s="20">
        <v>10</v>
      </c>
      <c r="T2" s="21">
        <f>SUM(B2:S2)</f>
        <v>160</v>
      </c>
      <c r="U2" s="22"/>
    </row>
    <row r="3" spans="1:21" ht="15.75" customHeight="1">
      <c r="A3" s="19" t="s">
        <v>6</v>
      </c>
      <c r="B3" s="20">
        <v>10</v>
      </c>
      <c r="C3" s="20">
        <v>10</v>
      </c>
      <c r="D3" s="20">
        <v>10</v>
      </c>
      <c r="E3" s="20">
        <v>10</v>
      </c>
      <c r="F3" s="20">
        <v>10</v>
      </c>
      <c r="G3" s="20">
        <v>10</v>
      </c>
      <c r="H3" s="20">
        <v>10</v>
      </c>
      <c r="I3" s="20"/>
      <c r="J3" s="20">
        <v>10</v>
      </c>
      <c r="K3" s="20">
        <v>10</v>
      </c>
      <c r="L3" s="20"/>
      <c r="M3" s="20"/>
      <c r="N3" s="20"/>
      <c r="O3" s="20"/>
      <c r="P3" s="20">
        <v>10</v>
      </c>
      <c r="Q3" s="20">
        <v>10</v>
      </c>
      <c r="R3" s="20">
        <v>10</v>
      </c>
      <c r="S3" s="20">
        <v>10</v>
      </c>
      <c r="T3" s="20">
        <f>SUM(B3:S3)-10</f>
        <v>120</v>
      </c>
      <c r="U3" s="23"/>
    </row>
    <row r="4" spans="1:21" ht="15.75" customHeight="1" thickBot="1">
      <c r="A4" s="24" t="s">
        <v>0</v>
      </c>
      <c r="B4" s="25">
        <v>40931</v>
      </c>
      <c r="C4" s="25">
        <f aca="true" t="shared" si="0" ref="C4:O4">B4+7</f>
        <v>40938</v>
      </c>
      <c r="D4" s="25">
        <f t="shared" si="0"/>
        <v>40945</v>
      </c>
      <c r="E4" s="25">
        <f t="shared" si="0"/>
        <v>40952</v>
      </c>
      <c r="F4" s="25">
        <f t="shared" si="0"/>
        <v>40959</v>
      </c>
      <c r="G4" s="25">
        <f t="shared" si="0"/>
        <v>40966</v>
      </c>
      <c r="H4" s="25">
        <f t="shared" si="0"/>
        <v>40973</v>
      </c>
      <c r="I4" s="25">
        <f t="shared" si="0"/>
        <v>40980</v>
      </c>
      <c r="J4" s="25">
        <f t="shared" si="0"/>
        <v>40987</v>
      </c>
      <c r="K4" s="25">
        <f t="shared" si="0"/>
        <v>40994</v>
      </c>
      <c r="L4" s="25">
        <f t="shared" si="0"/>
        <v>41001</v>
      </c>
      <c r="M4" s="25">
        <f t="shared" si="0"/>
        <v>41008</v>
      </c>
      <c r="N4" s="25">
        <f t="shared" si="0"/>
        <v>41015</v>
      </c>
      <c r="O4" s="25">
        <f t="shared" si="0"/>
        <v>41022</v>
      </c>
      <c r="P4" s="25">
        <v>40796</v>
      </c>
      <c r="Q4" s="25"/>
      <c r="R4" s="25"/>
      <c r="S4" s="25"/>
      <c r="T4" s="26" t="s">
        <v>4</v>
      </c>
      <c r="U4" s="27" t="s">
        <v>5</v>
      </c>
    </row>
    <row r="5" spans="1:26" s="5" customFormat="1" ht="24" customHeight="1">
      <c r="A5" s="1" t="s">
        <v>40</v>
      </c>
      <c r="B5" s="2">
        <v>9</v>
      </c>
      <c r="C5" s="2">
        <v>10</v>
      </c>
      <c r="D5" s="2">
        <v>10</v>
      </c>
      <c r="E5" s="3">
        <v>9.5</v>
      </c>
      <c r="F5" s="2">
        <v>10</v>
      </c>
      <c r="G5" s="2">
        <v>10</v>
      </c>
      <c r="H5" s="3">
        <v>9.2</v>
      </c>
      <c r="I5" s="2"/>
      <c r="J5" s="41">
        <v>0</v>
      </c>
      <c r="K5" s="3">
        <v>9.6</v>
      </c>
      <c r="L5" s="3"/>
      <c r="M5" s="3"/>
      <c r="N5" s="3"/>
      <c r="O5" s="3"/>
      <c r="P5" s="3">
        <v>9</v>
      </c>
      <c r="Q5" s="37">
        <v>10.5</v>
      </c>
      <c r="R5" s="2">
        <v>10</v>
      </c>
      <c r="S5" s="2">
        <v>8.5</v>
      </c>
      <c r="T5" s="2">
        <f aca="true" t="shared" si="1" ref="T5:T15">SUM(B5:S5)-MIN(P5:S5)</f>
        <v>106.8</v>
      </c>
      <c r="U5" s="4">
        <f>T5/$T$3</f>
        <v>0.89</v>
      </c>
      <c r="W5" s="6" t="str">
        <f aca="true" t="shared" si="2" ref="W5:W15">IF(U5&gt;0.894,"A",IF(U5&gt;0.864,"B+",IF(U5&gt;0.794,"B",IF(U5&gt;0.764,"C+",IF(U5&gt;0.694,"C",IF(U5&gt;0.594,"D","F"))))))</f>
        <v>B+</v>
      </c>
      <c r="Y5" s="5">
        <v>90</v>
      </c>
      <c r="Z5" s="5">
        <v>0.894</v>
      </c>
    </row>
    <row r="6" spans="1:26" s="5" customFormat="1" ht="24" customHeight="1">
      <c r="A6" s="7" t="s">
        <v>41</v>
      </c>
      <c r="B6" s="2">
        <v>7.75</v>
      </c>
      <c r="C6" s="2">
        <v>10</v>
      </c>
      <c r="D6" s="2">
        <v>10</v>
      </c>
      <c r="E6" s="3">
        <v>9</v>
      </c>
      <c r="F6" s="2">
        <v>10</v>
      </c>
      <c r="G6" s="2">
        <v>10</v>
      </c>
      <c r="H6" s="3">
        <v>8.8</v>
      </c>
      <c r="I6" s="2"/>
      <c r="J6" s="3">
        <v>9.7</v>
      </c>
      <c r="K6" s="3">
        <v>9.6</v>
      </c>
      <c r="L6" s="3"/>
      <c r="M6" s="3"/>
      <c r="N6" s="3"/>
      <c r="O6" s="3"/>
      <c r="P6" s="3">
        <v>9</v>
      </c>
      <c r="Q6" s="2">
        <v>6</v>
      </c>
      <c r="R6" s="40">
        <v>9</v>
      </c>
      <c r="S6" s="40">
        <v>10</v>
      </c>
      <c r="T6" s="2">
        <f t="shared" si="1"/>
        <v>112.85</v>
      </c>
      <c r="U6" s="8">
        <f aca="true" t="shared" si="3" ref="U6:U15">T6/$T$3</f>
        <v>0.9404166666666666</v>
      </c>
      <c r="W6" s="6" t="str">
        <f t="shared" si="2"/>
        <v>A</v>
      </c>
      <c r="Y6" s="5">
        <v>87</v>
      </c>
      <c r="Z6" s="5">
        <v>0.864</v>
      </c>
    </row>
    <row r="7" spans="1:26" s="5" customFormat="1" ht="24" customHeight="1">
      <c r="A7" s="7" t="s">
        <v>42</v>
      </c>
      <c r="B7" s="2">
        <v>9</v>
      </c>
      <c r="C7" s="2">
        <v>10</v>
      </c>
      <c r="D7" s="2">
        <v>10</v>
      </c>
      <c r="E7" s="3">
        <v>9.8</v>
      </c>
      <c r="F7" s="2">
        <v>10</v>
      </c>
      <c r="G7" s="2">
        <v>10</v>
      </c>
      <c r="H7" s="3">
        <v>8.8</v>
      </c>
      <c r="I7" s="2"/>
      <c r="J7" s="3">
        <v>9.7</v>
      </c>
      <c r="K7" s="3">
        <v>9.4</v>
      </c>
      <c r="L7" s="3"/>
      <c r="M7" s="3"/>
      <c r="N7" s="3"/>
      <c r="O7" s="3"/>
      <c r="P7" s="3">
        <v>11</v>
      </c>
      <c r="Q7" s="2">
        <v>10</v>
      </c>
      <c r="R7" s="2">
        <v>7</v>
      </c>
      <c r="S7" s="2">
        <v>8</v>
      </c>
      <c r="T7" s="2">
        <f t="shared" si="1"/>
        <v>115.7</v>
      </c>
      <c r="U7" s="8">
        <f t="shared" si="3"/>
        <v>0.9641666666666667</v>
      </c>
      <c r="W7" s="6" t="str">
        <f t="shared" si="2"/>
        <v>A</v>
      </c>
      <c r="Y7" s="5">
        <v>80</v>
      </c>
      <c r="Z7" s="5">
        <v>0.794</v>
      </c>
    </row>
    <row r="8" spans="1:26" s="5" customFormat="1" ht="24" customHeight="1">
      <c r="A8" s="7" t="s">
        <v>43</v>
      </c>
      <c r="B8" s="2">
        <v>9</v>
      </c>
      <c r="C8" s="2">
        <v>10</v>
      </c>
      <c r="D8" s="2">
        <v>10</v>
      </c>
      <c r="E8" s="3">
        <v>9.8</v>
      </c>
      <c r="F8" s="2">
        <v>10</v>
      </c>
      <c r="G8" s="2">
        <v>10</v>
      </c>
      <c r="H8" s="3">
        <v>8.8</v>
      </c>
      <c r="I8" s="2"/>
      <c r="J8" s="43">
        <v>5.25</v>
      </c>
      <c r="K8" s="3">
        <v>9.4</v>
      </c>
      <c r="L8" s="3"/>
      <c r="M8" s="3"/>
      <c r="N8" s="3"/>
      <c r="O8" s="3">
        <v>2.5</v>
      </c>
      <c r="P8" s="3">
        <v>11</v>
      </c>
      <c r="Q8" s="37">
        <v>11</v>
      </c>
      <c r="R8" s="2">
        <v>5</v>
      </c>
      <c r="S8" s="2">
        <v>8.5</v>
      </c>
      <c r="T8" s="2">
        <f t="shared" si="1"/>
        <v>115.25</v>
      </c>
      <c r="U8" s="8">
        <f t="shared" si="3"/>
        <v>0.9604166666666667</v>
      </c>
      <c r="W8" s="6" t="str">
        <f t="shared" si="2"/>
        <v>A</v>
      </c>
      <c r="X8" s="9"/>
      <c r="Y8" s="5">
        <v>70</v>
      </c>
      <c r="Z8" s="5">
        <v>0.694</v>
      </c>
    </row>
    <row r="9" spans="1:23" s="5" customFormat="1" ht="24" customHeight="1">
      <c r="A9" s="7" t="s">
        <v>44</v>
      </c>
      <c r="B9" s="2">
        <v>8.75</v>
      </c>
      <c r="C9" s="2">
        <v>10</v>
      </c>
      <c r="D9" s="2">
        <v>10</v>
      </c>
      <c r="E9" s="3">
        <v>9.5</v>
      </c>
      <c r="F9" s="2">
        <v>10</v>
      </c>
      <c r="G9" s="2">
        <v>10</v>
      </c>
      <c r="H9" s="3">
        <v>9.8</v>
      </c>
      <c r="I9" s="2"/>
      <c r="J9" s="3">
        <v>9.7</v>
      </c>
      <c r="K9" s="3">
        <v>9.2</v>
      </c>
      <c r="L9" s="3"/>
      <c r="M9" s="3"/>
      <c r="N9" s="3"/>
      <c r="O9" s="3"/>
      <c r="P9" s="3">
        <v>9</v>
      </c>
      <c r="Q9" s="37">
        <v>10</v>
      </c>
      <c r="R9" s="40">
        <v>10</v>
      </c>
      <c r="S9" s="40">
        <v>9</v>
      </c>
      <c r="T9" s="2">
        <f t="shared" si="1"/>
        <v>115.95</v>
      </c>
      <c r="U9" s="8">
        <f t="shared" si="3"/>
        <v>0.96625</v>
      </c>
      <c r="W9" s="6" t="str">
        <f t="shared" si="2"/>
        <v>A</v>
      </c>
    </row>
    <row r="10" spans="1:23" s="5" customFormat="1" ht="24" customHeight="1">
      <c r="A10" s="7" t="s">
        <v>54</v>
      </c>
      <c r="B10" s="38">
        <v>0</v>
      </c>
      <c r="C10" s="2">
        <v>10</v>
      </c>
      <c r="D10" s="2">
        <v>10</v>
      </c>
      <c r="E10" s="3">
        <v>9.8</v>
      </c>
      <c r="F10" s="2">
        <v>10</v>
      </c>
      <c r="G10" s="2">
        <v>10</v>
      </c>
      <c r="H10" s="3">
        <v>8.8</v>
      </c>
      <c r="I10" s="2"/>
      <c r="J10" s="3">
        <v>9.7</v>
      </c>
      <c r="K10" s="3">
        <v>9.6</v>
      </c>
      <c r="L10" s="3"/>
      <c r="M10" s="3"/>
      <c r="N10" s="3"/>
      <c r="O10" s="3"/>
      <c r="P10" s="3">
        <v>11</v>
      </c>
      <c r="Q10" s="37">
        <v>11</v>
      </c>
      <c r="R10" s="2">
        <v>7.5</v>
      </c>
      <c r="S10" s="2">
        <v>0</v>
      </c>
      <c r="T10" s="2">
        <f t="shared" si="1"/>
        <v>107.39999999999999</v>
      </c>
      <c r="U10" s="8">
        <f t="shared" si="3"/>
        <v>0.8949999999999999</v>
      </c>
      <c r="W10" s="6" t="str">
        <f t="shared" si="2"/>
        <v>A</v>
      </c>
    </row>
    <row r="11" spans="1:23" s="5" customFormat="1" ht="24" customHeight="1">
      <c r="A11" s="7" t="s">
        <v>45</v>
      </c>
      <c r="B11" s="38">
        <v>0</v>
      </c>
      <c r="C11" s="2">
        <v>10</v>
      </c>
      <c r="D11" s="2">
        <v>10</v>
      </c>
      <c r="E11" s="3">
        <v>9.5</v>
      </c>
      <c r="F11" s="2">
        <v>10</v>
      </c>
      <c r="G11" s="2">
        <v>10</v>
      </c>
      <c r="H11" s="3">
        <v>9.8</v>
      </c>
      <c r="I11" s="2"/>
      <c r="J11" s="3">
        <v>9.7</v>
      </c>
      <c r="K11" s="3">
        <v>9.2</v>
      </c>
      <c r="L11" s="3"/>
      <c r="M11" s="3"/>
      <c r="N11" s="3"/>
      <c r="O11" s="3"/>
      <c r="P11" s="3">
        <v>10</v>
      </c>
      <c r="Q11" s="37">
        <v>11</v>
      </c>
      <c r="R11" s="40">
        <v>9.5</v>
      </c>
      <c r="S11" s="40">
        <v>8.5</v>
      </c>
      <c r="T11" s="2">
        <f t="shared" si="1"/>
        <v>108.7</v>
      </c>
      <c r="U11" s="8">
        <f t="shared" si="3"/>
        <v>0.9058333333333334</v>
      </c>
      <c r="W11" s="6" t="str">
        <f t="shared" si="2"/>
        <v>A</v>
      </c>
    </row>
    <row r="12" spans="1:23" s="5" customFormat="1" ht="24" customHeight="1">
      <c r="A12" s="7" t="s">
        <v>46</v>
      </c>
      <c r="B12" s="2">
        <v>8.75</v>
      </c>
      <c r="C12" s="2">
        <v>10</v>
      </c>
      <c r="D12" s="2">
        <v>10</v>
      </c>
      <c r="E12" s="3">
        <v>9.5</v>
      </c>
      <c r="F12" s="2">
        <v>10</v>
      </c>
      <c r="G12" s="40">
        <v>2</v>
      </c>
      <c r="H12" s="3">
        <v>9.8</v>
      </c>
      <c r="I12" s="2"/>
      <c r="J12" s="3">
        <v>9.7</v>
      </c>
      <c r="K12" s="3">
        <v>9.2</v>
      </c>
      <c r="L12" s="3"/>
      <c r="M12" s="3"/>
      <c r="N12" s="3"/>
      <c r="O12" s="3"/>
      <c r="P12" s="3">
        <v>10</v>
      </c>
      <c r="Q12" s="37">
        <v>11</v>
      </c>
      <c r="R12" s="40">
        <v>7</v>
      </c>
      <c r="S12" s="40">
        <v>7</v>
      </c>
      <c r="T12" s="2">
        <f t="shared" si="1"/>
        <v>106.95</v>
      </c>
      <c r="U12" s="8">
        <f t="shared" si="3"/>
        <v>0.89125</v>
      </c>
      <c r="W12" s="6" t="str">
        <f t="shared" si="2"/>
        <v>B+</v>
      </c>
    </row>
    <row r="13" spans="1:23" s="5" customFormat="1" ht="24" customHeight="1">
      <c r="A13" s="7" t="s">
        <v>48</v>
      </c>
      <c r="B13" s="2">
        <v>7.75</v>
      </c>
      <c r="C13" s="2">
        <v>10</v>
      </c>
      <c r="D13" s="2">
        <v>10</v>
      </c>
      <c r="E13" s="3">
        <v>9</v>
      </c>
      <c r="F13" s="2">
        <v>10</v>
      </c>
      <c r="G13" s="2">
        <v>10</v>
      </c>
      <c r="H13" s="3">
        <v>8.8</v>
      </c>
      <c r="I13" s="2"/>
      <c r="J13" s="3">
        <v>9.7</v>
      </c>
      <c r="K13" s="3">
        <v>9.8</v>
      </c>
      <c r="L13" s="3"/>
      <c r="M13" s="3"/>
      <c r="N13" s="3"/>
      <c r="O13" s="3"/>
      <c r="P13" s="3">
        <v>7</v>
      </c>
      <c r="Q13" s="37">
        <v>10.5</v>
      </c>
      <c r="R13" s="2">
        <v>5.5</v>
      </c>
      <c r="S13" s="2">
        <v>5.75</v>
      </c>
      <c r="T13" s="2">
        <f t="shared" si="1"/>
        <v>108.3</v>
      </c>
      <c r="U13" s="8">
        <f t="shared" si="3"/>
        <v>0.9025</v>
      </c>
      <c r="W13" s="6" t="str">
        <f t="shared" si="2"/>
        <v>A</v>
      </c>
    </row>
    <row r="14" spans="1:23" s="5" customFormat="1" ht="24" customHeight="1">
      <c r="A14" s="7" t="s">
        <v>47</v>
      </c>
      <c r="B14" s="2">
        <v>8.75</v>
      </c>
      <c r="C14" s="2">
        <v>10</v>
      </c>
      <c r="D14" s="2">
        <v>10</v>
      </c>
      <c r="E14" s="3">
        <v>9.5</v>
      </c>
      <c r="F14" s="2">
        <v>10</v>
      </c>
      <c r="G14" s="2">
        <v>10</v>
      </c>
      <c r="H14" s="3">
        <v>9.2</v>
      </c>
      <c r="I14" s="2"/>
      <c r="J14" s="41">
        <v>0</v>
      </c>
      <c r="K14" s="3">
        <v>9</v>
      </c>
      <c r="L14" s="3"/>
      <c r="M14" s="3"/>
      <c r="N14" s="3"/>
      <c r="O14" s="3"/>
      <c r="P14" s="3">
        <v>11</v>
      </c>
      <c r="Q14" s="2">
        <v>10</v>
      </c>
      <c r="R14" s="40">
        <v>10</v>
      </c>
      <c r="S14" s="40">
        <v>10</v>
      </c>
      <c r="T14" s="2">
        <f t="shared" si="1"/>
        <v>107.45</v>
      </c>
      <c r="U14" s="8">
        <f t="shared" si="3"/>
        <v>0.8954166666666666</v>
      </c>
      <c r="W14" s="6" t="str">
        <f t="shared" si="2"/>
        <v>A</v>
      </c>
    </row>
    <row r="15" spans="1:23" s="5" customFormat="1" ht="24" customHeight="1">
      <c r="A15" s="7" t="s">
        <v>49</v>
      </c>
      <c r="B15" s="2">
        <v>8.75</v>
      </c>
      <c r="C15" s="2">
        <v>10</v>
      </c>
      <c r="D15" s="2">
        <v>10</v>
      </c>
      <c r="E15" s="3">
        <v>9.5</v>
      </c>
      <c r="F15" s="2">
        <v>10</v>
      </c>
      <c r="G15" s="2">
        <v>10</v>
      </c>
      <c r="H15" s="3">
        <v>9.2</v>
      </c>
      <c r="I15" s="2"/>
      <c r="J15" s="41">
        <v>0</v>
      </c>
      <c r="K15" s="41">
        <v>0</v>
      </c>
      <c r="L15" s="3"/>
      <c r="M15" s="3"/>
      <c r="N15" s="3"/>
      <c r="O15" s="3"/>
      <c r="P15" s="3">
        <v>10</v>
      </c>
      <c r="Q15" s="37">
        <v>11</v>
      </c>
      <c r="R15" s="40">
        <v>10</v>
      </c>
      <c r="S15" s="40">
        <v>9.5</v>
      </c>
      <c r="T15" s="2">
        <f t="shared" si="1"/>
        <v>98.45</v>
      </c>
      <c r="U15" s="8">
        <f t="shared" si="3"/>
        <v>0.8204166666666667</v>
      </c>
      <c r="W15" s="6" t="str">
        <f t="shared" si="2"/>
        <v>B</v>
      </c>
    </row>
    <row r="16" spans="1:23" s="5" customFormat="1" ht="24" customHeight="1">
      <c r="A16" s="7" t="s">
        <v>52</v>
      </c>
      <c r="B16" s="2">
        <v>9</v>
      </c>
      <c r="C16" s="2">
        <v>10</v>
      </c>
      <c r="D16" s="2">
        <v>10</v>
      </c>
      <c r="E16" s="3">
        <v>9.8</v>
      </c>
      <c r="F16" s="2">
        <v>10</v>
      </c>
      <c r="G16" s="2">
        <v>10</v>
      </c>
      <c r="H16" s="3">
        <v>8.8</v>
      </c>
      <c r="I16" s="2"/>
      <c r="J16" s="3">
        <v>9.7</v>
      </c>
      <c r="K16" s="3">
        <v>9.4</v>
      </c>
      <c r="L16" s="3"/>
      <c r="M16" s="3"/>
      <c r="N16" s="3"/>
      <c r="O16" s="3"/>
      <c r="P16" s="3">
        <v>11</v>
      </c>
      <c r="Q16" s="2">
        <v>11</v>
      </c>
      <c r="R16" s="2">
        <v>9.5</v>
      </c>
      <c r="S16" s="2">
        <v>10</v>
      </c>
      <c r="T16" s="2">
        <f>SUM(B16:S16)-MIN(P16:S16)</f>
        <v>118.69999999999999</v>
      </c>
      <c r="U16" s="8">
        <f>T16/$T$3</f>
        <v>0.9891666666666665</v>
      </c>
      <c r="W16" s="6" t="str">
        <f>IF(U16&gt;0.894,"A",IF(U16&gt;0.864,"B+",IF(U16&gt;0.794,"B",IF(U16&gt;0.764,"C+",IF(U16&gt;0.694,"C",IF(U16&gt;0.594,"D","F"))))))</f>
        <v>A</v>
      </c>
    </row>
    <row r="17" spans="1:23" s="5" customFormat="1" ht="24" customHeight="1">
      <c r="A17" s="7" t="s">
        <v>50</v>
      </c>
      <c r="B17" s="2">
        <v>7.75</v>
      </c>
      <c r="C17" s="2">
        <v>10</v>
      </c>
      <c r="D17" s="2">
        <v>10</v>
      </c>
      <c r="E17" s="3">
        <v>9</v>
      </c>
      <c r="F17" s="2">
        <v>10</v>
      </c>
      <c r="G17" s="2">
        <v>10</v>
      </c>
      <c r="H17" s="3">
        <v>8.8</v>
      </c>
      <c r="I17" s="2"/>
      <c r="J17" s="3">
        <v>9.7</v>
      </c>
      <c r="K17" s="3">
        <v>9.8</v>
      </c>
      <c r="L17" s="3"/>
      <c r="M17" s="3"/>
      <c r="N17" s="3"/>
      <c r="O17" s="3"/>
      <c r="P17" s="3">
        <v>10</v>
      </c>
      <c r="Q17" s="37">
        <v>11</v>
      </c>
      <c r="R17" s="40">
        <v>6.5</v>
      </c>
      <c r="S17" s="40">
        <v>6</v>
      </c>
      <c r="T17" s="2">
        <f>SUM(B17:S17)-MIN(P17:S17)</f>
        <v>112.55</v>
      </c>
      <c r="U17" s="8">
        <f>T17/$T$3</f>
        <v>0.9379166666666666</v>
      </c>
      <c r="W17" s="6" t="str">
        <f>IF(U17&gt;0.894,"A",IF(U17&gt;0.864,"B+",IF(U17&gt;0.794,"B",IF(U17&gt;0.764,"C+",IF(U17&gt;0.694,"C",IF(U17&gt;0.594,"D","F"))))))</f>
        <v>A</v>
      </c>
    </row>
    <row r="18" spans="1:23" s="5" customFormat="1" ht="24" customHeight="1">
      <c r="A18" s="7" t="s">
        <v>51</v>
      </c>
      <c r="B18" s="2">
        <v>9</v>
      </c>
      <c r="C18" s="2">
        <v>10</v>
      </c>
      <c r="D18" s="2">
        <v>10</v>
      </c>
      <c r="E18" s="3">
        <v>9.5</v>
      </c>
      <c r="F18" s="2">
        <v>10</v>
      </c>
      <c r="G18" s="2">
        <v>10</v>
      </c>
      <c r="H18" s="3">
        <v>9.2</v>
      </c>
      <c r="I18" s="2"/>
      <c r="J18" s="3">
        <v>9.7</v>
      </c>
      <c r="K18" s="3">
        <v>9.2</v>
      </c>
      <c r="L18" s="3"/>
      <c r="M18" s="3"/>
      <c r="N18" s="3"/>
      <c r="O18" s="3"/>
      <c r="P18" s="3">
        <v>8</v>
      </c>
      <c r="Q18" s="37">
        <v>11</v>
      </c>
      <c r="R18" s="2">
        <v>6.75</v>
      </c>
      <c r="S18" s="2">
        <v>8.5</v>
      </c>
      <c r="T18" s="2">
        <f>SUM(B18:S18)-MIN(P18:S18)</f>
        <v>114.10000000000001</v>
      </c>
      <c r="U18" s="8">
        <f>T18/$T$3</f>
        <v>0.9508333333333334</v>
      </c>
      <c r="W18" s="6" t="str">
        <f>IF(U18&gt;0.894,"A",IF(U18&gt;0.864,"B+",IF(U18&gt;0.794,"B",IF(U18&gt;0.764,"C+",IF(U18&gt;0.694,"C",IF(U18&gt;0.594,"D","F"))))))</f>
        <v>A</v>
      </c>
    </row>
    <row r="19" spans="1:23" s="5" customFormat="1" ht="24" customHeight="1">
      <c r="A19" s="7" t="s">
        <v>53</v>
      </c>
      <c r="B19" s="2">
        <v>9</v>
      </c>
      <c r="C19" s="2">
        <v>10</v>
      </c>
      <c r="D19" s="2">
        <v>10</v>
      </c>
      <c r="E19" s="39">
        <v>0</v>
      </c>
      <c r="F19" s="2">
        <v>10</v>
      </c>
      <c r="G19" s="2">
        <v>10</v>
      </c>
      <c r="H19" s="41">
        <v>0</v>
      </c>
      <c r="I19" s="2"/>
      <c r="J19" s="41">
        <v>0</v>
      </c>
      <c r="K19" s="3">
        <v>9.4</v>
      </c>
      <c r="L19" s="3"/>
      <c r="M19" s="3"/>
      <c r="N19" s="3"/>
      <c r="O19" s="3"/>
      <c r="P19" s="3">
        <v>9</v>
      </c>
      <c r="Q19" s="2">
        <v>7</v>
      </c>
      <c r="R19" s="2">
        <v>7</v>
      </c>
      <c r="S19" s="2">
        <v>3.5</v>
      </c>
      <c r="T19" s="2">
        <f>SUM(B19:S19)-MIN(P19:S19)</f>
        <v>81.4</v>
      </c>
      <c r="U19" s="8">
        <f>T19/$T$3</f>
        <v>0.6783333333333333</v>
      </c>
      <c r="W19" s="6" t="str">
        <f>IF(U19&gt;0.894,"A",IF(U19&gt;0.864,"B+",IF(U19&gt;0.794,"B",IF(U19&gt;0.764,"C+",IF(U19&gt;0.694,"C",IF(U19&gt;0.594,"D","F"))))))</f>
        <v>D</v>
      </c>
    </row>
    <row r="20" spans="1:23" s="5" customFormat="1" ht="24" customHeight="1">
      <c r="A20" s="7"/>
      <c r="B20" s="2"/>
      <c r="C20" s="2"/>
      <c r="D20" s="2"/>
      <c r="E20" s="3"/>
      <c r="F20" s="2"/>
      <c r="G20" s="2"/>
      <c r="H20" s="3"/>
      <c r="I20" s="2"/>
      <c r="J20" s="3"/>
      <c r="K20" s="3"/>
      <c r="L20" s="3"/>
      <c r="M20" s="3"/>
      <c r="N20" s="3"/>
      <c r="O20" s="3"/>
      <c r="P20" s="3"/>
      <c r="Q20" s="2"/>
      <c r="R20" s="2"/>
      <c r="S20" s="2"/>
      <c r="T20" s="2"/>
      <c r="U20" s="8"/>
      <c r="W20" s="6"/>
    </row>
    <row r="21" spans="1:23" s="5" customFormat="1" ht="24" customHeight="1">
      <c r="A21" s="7"/>
      <c r="B21" s="2"/>
      <c r="C21" s="2"/>
      <c r="D21" s="2"/>
      <c r="E21" s="3"/>
      <c r="F21" s="3"/>
      <c r="G21" s="2"/>
      <c r="H21" s="3"/>
      <c r="I21" s="2"/>
      <c r="J21" s="3"/>
      <c r="K21" s="3"/>
      <c r="L21" s="3"/>
      <c r="M21" s="3"/>
      <c r="N21" s="3"/>
      <c r="O21" s="3"/>
      <c r="P21" s="3"/>
      <c r="Q21" s="2"/>
      <c r="R21" s="2"/>
      <c r="S21" s="2"/>
      <c r="T21" s="2"/>
      <c r="U21" s="8"/>
      <c r="W21" s="6"/>
    </row>
    <row r="22" spans="1:23" s="5" customFormat="1" ht="24" customHeight="1" thickBot="1">
      <c r="A22" s="10" t="s">
        <v>8</v>
      </c>
      <c r="B22" s="11"/>
      <c r="C22" s="11"/>
      <c r="D22" s="11"/>
      <c r="E22" s="11"/>
      <c r="F22" s="11"/>
      <c r="G22" s="11"/>
      <c r="H22" s="11"/>
      <c r="I22" s="28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2"/>
      <c r="U22" s="13"/>
      <c r="W22" s="6"/>
    </row>
    <row r="26" ht="12.75">
      <c r="E26" s="18">
        <f>2012-1776</f>
        <v>236</v>
      </c>
    </row>
    <row r="27" ht="12.75">
      <c r="E27" s="18">
        <f>236*27.6</f>
        <v>6513.6</v>
      </c>
    </row>
    <row r="28" ht="12.75">
      <c r="E28" s="18">
        <f>4000/145</f>
        <v>27.586206896551722</v>
      </c>
    </row>
    <row r="30" ht="12.75">
      <c r="E30" s="18">
        <f>1.5*713</f>
        <v>1069.5</v>
      </c>
    </row>
  </sheetData>
  <sheetProtection/>
  <autoFilter ref="A4:W22"/>
  <printOptions horizontalCentered="1"/>
  <pageMargins left="0.25" right="0.25" top="1" bottom="1" header="0.5" footer="0.5"/>
  <pageSetup fitToHeight="1" fitToWidth="1" horizontalDpi="600" verticalDpi="600" orientation="landscape" scale="72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"/>
  <sheetViews>
    <sheetView tabSelected="1" zoomScale="80" zoomScaleNormal="80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4" sqref="I14"/>
    </sheetView>
  </sheetViews>
  <sheetFormatPr defaultColWidth="9.140625" defaultRowHeight="12.75"/>
  <cols>
    <col min="1" max="1" width="27.421875" style="18" customWidth="1"/>
    <col min="2" max="2" width="10.7109375" style="18" customWidth="1"/>
    <col min="3" max="7" width="8.7109375" style="18" customWidth="1"/>
    <col min="8" max="8" width="9.140625" style="18" customWidth="1"/>
    <col min="9" max="9" width="8.7109375" style="18" customWidth="1"/>
    <col min="10" max="10" width="8.7109375" style="18" hidden="1" customWidth="1"/>
    <col min="11" max="21" width="8.7109375" style="18" customWidth="1"/>
    <col min="22" max="22" width="3.421875" style="18" bestFit="1" customWidth="1"/>
    <col min="23" max="16384" width="9.140625" style="18" customWidth="1"/>
  </cols>
  <sheetData>
    <row r="1" spans="1:21" ht="39.75" customHeight="1">
      <c r="A1" s="14" t="s">
        <v>19</v>
      </c>
      <c r="B1" s="16" t="s">
        <v>1</v>
      </c>
      <c r="C1" s="15" t="s">
        <v>2</v>
      </c>
      <c r="D1" s="15" t="s">
        <v>3</v>
      </c>
      <c r="E1" s="34" t="s">
        <v>24</v>
      </c>
      <c r="F1" s="16" t="s">
        <v>14</v>
      </c>
      <c r="G1" s="16" t="s">
        <v>13</v>
      </c>
      <c r="H1" s="16" t="s">
        <v>15</v>
      </c>
      <c r="I1" s="16" t="s">
        <v>22</v>
      </c>
      <c r="J1" s="33" t="s">
        <v>23</v>
      </c>
      <c r="K1" s="16" t="s">
        <v>21</v>
      </c>
      <c r="L1" s="16" t="s">
        <v>20</v>
      </c>
      <c r="M1" s="16" t="s">
        <v>12</v>
      </c>
      <c r="N1" s="16" t="s">
        <v>16</v>
      </c>
      <c r="O1" s="16" t="s">
        <v>55</v>
      </c>
      <c r="P1" s="16" t="s">
        <v>9</v>
      </c>
      <c r="Q1" s="16" t="s">
        <v>10</v>
      </c>
      <c r="R1" s="16" t="s">
        <v>11</v>
      </c>
      <c r="S1" s="16" t="s">
        <v>17</v>
      </c>
      <c r="T1" s="15"/>
      <c r="U1" s="17"/>
    </row>
    <row r="2" spans="1:21" ht="15.75" customHeight="1">
      <c r="A2" s="19" t="s">
        <v>7</v>
      </c>
      <c r="B2" s="20">
        <v>10</v>
      </c>
      <c r="C2" s="20">
        <v>10</v>
      </c>
      <c r="D2" s="20">
        <v>10</v>
      </c>
      <c r="E2" s="20">
        <v>10</v>
      </c>
      <c r="F2" s="20">
        <v>10</v>
      </c>
      <c r="G2" s="20">
        <v>10</v>
      </c>
      <c r="H2" s="20">
        <v>10</v>
      </c>
      <c r="I2" s="20">
        <v>10</v>
      </c>
      <c r="J2" s="20">
        <v>0</v>
      </c>
      <c r="K2" s="20">
        <v>10</v>
      </c>
      <c r="L2" s="20">
        <v>10</v>
      </c>
      <c r="M2" s="20">
        <v>10</v>
      </c>
      <c r="N2" s="20">
        <v>10</v>
      </c>
      <c r="O2" s="20">
        <v>0</v>
      </c>
      <c r="P2" s="20">
        <v>10</v>
      </c>
      <c r="Q2" s="20">
        <v>10</v>
      </c>
      <c r="R2" s="20">
        <v>10</v>
      </c>
      <c r="S2" s="20">
        <v>10</v>
      </c>
      <c r="T2" s="21">
        <f>SUM(B2:S2)</f>
        <v>160</v>
      </c>
      <c r="U2" s="22"/>
    </row>
    <row r="3" spans="1:21" ht="15.75" customHeight="1">
      <c r="A3" s="19" t="s">
        <v>6</v>
      </c>
      <c r="B3" s="20">
        <v>10</v>
      </c>
      <c r="C3" s="20">
        <v>10</v>
      </c>
      <c r="D3" s="20">
        <v>10</v>
      </c>
      <c r="E3" s="20">
        <v>10</v>
      </c>
      <c r="F3" s="20">
        <v>10</v>
      </c>
      <c r="G3" s="20">
        <v>10</v>
      </c>
      <c r="H3" s="20">
        <v>10</v>
      </c>
      <c r="I3" s="20">
        <v>10</v>
      </c>
      <c r="J3" s="20"/>
      <c r="K3" s="20">
        <v>10</v>
      </c>
      <c r="L3" s="20">
        <v>10</v>
      </c>
      <c r="M3" s="20"/>
      <c r="N3" s="20"/>
      <c r="O3" s="20"/>
      <c r="P3" s="31">
        <v>10</v>
      </c>
      <c r="Q3" s="20">
        <v>10</v>
      </c>
      <c r="R3" s="20">
        <v>10</v>
      </c>
      <c r="S3" s="20">
        <v>10</v>
      </c>
      <c r="T3" s="20">
        <f>SUM(B3:S3)-10</f>
        <v>130</v>
      </c>
      <c r="U3" s="23"/>
    </row>
    <row r="4" spans="1:21" ht="15.75" customHeight="1" thickBot="1">
      <c r="A4" s="24" t="s">
        <v>0</v>
      </c>
      <c r="B4" s="25">
        <v>40926</v>
      </c>
      <c r="C4" s="25">
        <f aca="true" t="shared" si="0" ref="C4:O4">B4+7</f>
        <v>40933</v>
      </c>
      <c r="D4" s="25">
        <f t="shared" si="0"/>
        <v>40940</v>
      </c>
      <c r="E4" s="25">
        <f t="shared" si="0"/>
        <v>40947</v>
      </c>
      <c r="F4" s="25">
        <f t="shared" si="0"/>
        <v>40954</v>
      </c>
      <c r="G4" s="25">
        <f t="shared" si="0"/>
        <v>40961</v>
      </c>
      <c r="H4" s="25">
        <f t="shared" si="0"/>
        <v>40968</v>
      </c>
      <c r="I4" s="25">
        <f t="shared" si="0"/>
        <v>40975</v>
      </c>
      <c r="J4" s="25">
        <f t="shared" si="0"/>
        <v>40982</v>
      </c>
      <c r="K4" s="25">
        <f t="shared" si="0"/>
        <v>40989</v>
      </c>
      <c r="L4" s="25">
        <f t="shared" si="0"/>
        <v>40996</v>
      </c>
      <c r="M4" s="25">
        <f t="shared" si="0"/>
        <v>41003</v>
      </c>
      <c r="N4" s="25">
        <f t="shared" si="0"/>
        <v>41010</v>
      </c>
      <c r="O4" s="25">
        <f t="shared" si="0"/>
        <v>41017</v>
      </c>
      <c r="P4" s="25">
        <v>40800</v>
      </c>
      <c r="Q4" s="25"/>
      <c r="R4" s="25"/>
      <c r="S4" s="25">
        <v>10</v>
      </c>
      <c r="T4" s="26" t="s">
        <v>4</v>
      </c>
      <c r="U4" s="27" t="s">
        <v>5</v>
      </c>
    </row>
    <row r="5" spans="1:26" s="5" customFormat="1" ht="24" customHeight="1">
      <c r="A5" s="1" t="s">
        <v>31</v>
      </c>
      <c r="B5" s="2">
        <v>8.5</v>
      </c>
      <c r="C5" s="2">
        <v>10</v>
      </c>
      <c r="D5" s="2">
        <v>10</v>
      </c>
      <c r="E5" s="2">
        <v>9.5</v>
      </c>
      <c r="F5" s="2">
        <v>10</v>
      </c>
      <c r="G5" s="2">
        <v>10</v>
      </c>
      <c r="H5" s="2">
        <v>8</v>
      </c>
      <c r="I5" s="2">
        <v>10</v>
      </c>
      <c r="J5" s="2"/>
      <c r="K5" s="2">
        <v>9.75</v>
      </c>
      <c r="L5" s="2">
        <v>9.25</v>
      </c>
      <c r="M5" s="2"/>
      <c r="N5" s="2"/>
      <c r="O5" s="3">
        <v>5</v>
      </c>
      <c r="P5" s="37">
        <v>10</v>
      </c>
      <c r="Q5" s="2">
        <v>16</v>
      </c>
      <c r="R5" s="2">
        <v>8.75</v>
      </c>
      <c r="S5" s="2">
        <v>8.5</v>
      </c>
      <c r="T5" s="2">
        <f>SUM(B5:S5)-MIN(P5:S5)</f>
        <v>134.75</v>
      </c>
      <c r="U5" s="4">
        <f>T5/$T$3</f>
        <v>1.0365384615384616</v>
      </c>
      <c r="W5" s="6" t="str">
        <f aca="true" t="shared" si="1" ref="W5:W19">IF(U5&gt;0.894,"A",IF(U5&gt;0.864,"B+",IF(U5&gt;0.794,"B",IF(U5&gt;0.764,"C+",IF(U5&gt;0.694,"C",IF(U5&gt;0.594,"D","F"))))))</f>
        <v>A</v>
      </c>
      <c r="Y5" s="5">
        <v>90</v>
      </c>
      <c r="Z5" s="5">
        <v>0.894</v>
      </c>
    </row>
    <row r="6" spans="1:26" s="5" customFormat="1" ht="24" customHeight="1">
      <c r="A6" s="7" t="s">
        <v>30</v>
      </c>
      <c r="B6" s="2">
        <v>8.75</v>
      </c>
      <c r="C6" s="2">
        <v>10</v>
      </c>
      <c r="D6" s="2">
        <v>10</v>
      </c>
      <c r="E6" s="2">
        <v>8.25</v>
      </c>
      <c r="F6" s="2">
        <v>10</v>
      </c>
      <c r="G6" s="2">
        <v>10</v>
      </c>
      <c r="H6" s="2">
        <v>10</v>
      </c>
      <c r="I6" s="3">
        <v>9.8</v>
      </c>
      <c r="J6" s="2"/>
      <c r="K6" s="3">
        <v>9.25</v>
      </c>
      <c r="L6" s="3">
        <v>8.75</v>
      </c>
      <c r="M6" s="2"/>
      <c r="N6" s="2"/>
      <c r="O6" s="3"/>
      <c r="P6" s="3">
        <v>6</v>
      </c>
      <c r="Q6" s="3">
        <v>8</v>
      </c>
      <c r="R6" s="2">
        <v>9</v>
      </c>
      <c r="S6" s="2">
        <v>10</v>
      </c>
      <c r="T6" s="2">
        <f aca="true" t="shared" si="2" ref="T6:T19">SUM(B6:S6)-MIN(P6:S6)</f>
        <v>121.8</v>
      </c>
      <c r="U6" s="8">
        <f aca="true" t="shared" si="3" ref="U6:U19">T6/$T$3</f>
        <v>0.9369230769230769</v>
      </c>
      <c r="W6" s="6" t="str">
        <f t="shared" si="1"/>
        <v>A</v>
      </c>
      <c r="Y6" s="5">
        <v>87</v>
      </c>
      <c r="Z6" s="5">
        <v>0.864</v>
      </c>
    </row>
    <row r="7" spans="1:26" s="5" customFormat="1" ht="24" customHeight="1">
      <c r="A7" s="7" t="s">
        <v>27</v>
      </c>
      <c r="B7" s="2">
        <v>9</v>
      </c>
      <c r="C7" s="2">
        <v>10</v>
      </c>
      <c r="D7" s="2">
        <v>10</v>
      </c>
      <c r="E7" s="2">
        <v>8.75</v>
      </c>
      <c r="F7" s="2">
        <v>10</v>
      </c>
      <c r="G7" s="2">
        <v>10</v>
      </c>
      <c r="H7" s="2">
        <v>9.8</v>
      </c>
      <c r="I7" s="41">
        <v>0</v>
      </c>
      <c r="J7" s="2"/>
      <c r="K7" s="3">
        <v>9.25</v>
      </c>
      <c r="L7" s="3">
        <v>9.25</v>
      </c>
      <c r="M7" s="2"/>
      <c r="N7" s="2"/>
      <c r="O7" s="3"/>
      <c r="P7" s="3">
        <v>9</v>
      </c>
      <c r="Q7" s="3">
        <v>11</v>
      </c>
      <c r="R7" s="2">
        <v>7.75</v>
      </c>
      <c r="S7" s="2">
        <v>10</v>
      </c>
      <c r="T7" s="2">
        <f t="shared" si="2"/>
        <v>116.05</v>
      </c>
      <c r="U7" s="8">
        <f t="shared" si="3"/>
        <v>0.8926923076923077</v>
      </c>
      <c r="W7" s="6" t="str">
        <f t="shared" si="1"/>
        <v>B+</v>
      </c>
      <c r="Y7" s="5">
        <v>77</v>
      </c>
      <c r="Z7" s="5">
        <v>0.764</v>
      </c>
    </row>
    <row r="8" spans="1:26" s="5" customFormat="1" ht="24" customHeight="1">
      <c r="A8" s="7" t="s">
        <v>28</v>
      </c>
      <c r="B8" s="2">
        <v>7.75</v>
      </c>
      <c r="C8" s="2">
        <v>10</v>
      </c>
      <c r="D8" s="2">
        <v>10</v>
      </c>
      <c r="E8" s="2">
        <v>8.75</v>
      </c>
      <c r="F8" s="2">
        <v>10</v>
      </c>
      <c r="G8" s="2">
        <v>10</v>
      </c>
      <c r="H8" s="2">
        <v>8</v>
      </c>
      <c r="I8" s="3">
        <v>9.8</v>
      </c>
      <c r="J8" s="2"/>
      <c r="K8" s="3">
        <v>8.75</v>
      </c>
      <c r="L8" s="3">
        <v>9.25</v>
      </c>
      <c r="M8" s="2"/>
      <c r="N8" s="2"/>
      <c r="O8" s="3"/>
      <c r="P8" s="36">
        <v>6</v>
      </c>
      <c r="Q8" s="36">
        <v>9</v>
      </c>
      <c r="R8" s="2">
        <v>5</v>
      </c>
      <c r="S8" s="37">
        <v>7</v>
      </c>
      <c r="T8" s="2">
        <f t="shared" si="2"/>
        <v>114.3</v>
      </c>
      <c r="U8" s="8">
        <f t="shared" si="3"/>
        <v>0.8792307692307693</v>
      </c>
      <c r="W8" s="6" t="str">
        <f t="shared" si="1"/>
        <v>B+</v>
      </c>
      <c r="Y8" s="5">
        <v>70</v>
      </c>
      <c r="Z8" s="5">
        <v>0.694</v>
      </c>
    </row>
    <row r="9" spans="1:23" s="5" customFormat="1" ht="24" customHeight="1">
      <c r="A9" s="7" t="s">
        <v>25</v>
      </c>
      <c r="B9" s="2">
        <v>8.25</v>
      </c>
      <c r="C9" s="2">
        <v>10</v>
      </c>
      <c r="D9" s="2">
        <v>10</v>
      </c>
      <c r="E9" s="37">
        <v>0</v>
      </c>
      <c r="F9" s="2">
        <v>10</v>
      </c>
      <c r="G9" s="2">
        <v>10</v>
      </c>
      <c r="H9" s="42">
        <v>0</v>
      </c>
      <c r="I9" s="3">
        <v>10</v>
      </c>
      <c r="J9" s="2"/>
      <c r="K9" s="35">
        <v>9.75</v>
      </c>
      <c r="L9" s="41">
        <v>0</v>
      </c>
      <c r="M9" s="2"/>
      <c r="N9" s="2"/>
      <c r="O9" s="3">
        <v>5</v>
      </c>
      <c r="P9" s="3">
        <v>7</v>
      </c>
      <c r="Q9" s="36">
        <v>9</v>
      </c>
      <c r="R9" s="2">
        <v>8.75</v>
      </c>
      <c r="S9" s="2">
        <v>9.5</v>
      </c>
      <c r="T9" s="2">
        <f t="shared" si="2"/>
        <v>100.25</v>
      </c>
      <c r="U9" s="8">
        <f t="shared" si="3"/>
        <v>0.7711538461538462</v>
      </c>
      <c r="W9" s="6" t="str">
        <f t="shared" si="1"/>
        <v>C+</v>
      </c>
    </row>
    <row r="10" spans="1:26" s="5" customFormat="1" ht="24" customHeight="1">
      <c r="A10" s="7" t="s">
        <v>33</v>
      </c>
      <c r="B10" s="38">
        <v>0</v>
      </c>
      <c r="C10" s="2">
        <v>10</v>
      </c>
      <c r="D10" s="2">
        <v>10</v>
      </c>
      <c r="E10" s="2">
        <v>9.5</v>
      </c>
      <c r="F10" s="2">
        <v>10</v>
      </c>
      <c r="G10" s="38">
        <v>0</v>
      </c>
      <c r="H10" s="2">
        <v>8</v>
      </c>
      <c r="I10" s="3">
        <v>10</v>
      </c>
      <c r="J10" s="2"/>
      <c r="K10" s="41">
        <v>0</v>
      </c>
      <c r="L10" s="41">
        <v>0</v>
      </c>
      <c r="M10" s="2"/>
      <c r="N10" s="2"/>
      <c r="O10" s="3"/>
      <c r="P10" s="36">
        <v>7</v>
      </c>
      <c r="Q10" s="3">
        <v>6</v>
      </c>
      <c r="R10" s="38">
        <v>0</v>
      </c>
      <c r="S10" s="38">
        <v>0</v>
      </c>
      <c r="T10" s="2">
        <f t="shared" si="2"/>
        <v>70.5</v>
      </c>
      <c r="U10" s="8">
        <f t="shared" si="3"/>
        <v>0.5423076923076923</v>
      </c>
      <c r="W10" s="6" t="str">
        <f t="shared" si="1"/>
        <v>F</v>
      </c>
      <c r="Y10" s="5">
        <v>60</v>
      </c>
      <c r="Z10" s="5">
        <v>0.594</v>
      </c>
    </row>
    <row r="11" spans="1:23" s="5" customFormat="1" ht="24" customHeight="1">
      <c r="A11" s="7" t="s">
        <v>34</v>
      </c>
      <c r="B11" s="2">
        <v>6.75</v>
      </c>
      <c r="C11" s="2">
        <v>10</v>
      </c>
      <c r="D11" s="2">
        <v>10</v>
      </c>
      <c r="E11" s="2">
        <v>9.5</v>
      </c>
      <c r="F11" s="2">
        <v>10</v>
      </c>
      <c r="G11" s="2">
        <v>10</v>
      </c>
      <c r="H11" s="2">
        <v>8</v>
      </c>
      <c r="I11" s="41">
        <v>0</v>
      </c>
      <c r="J11" s="2"/>
      <c r="K11" s="3">
        <v>9.75</v>
      </c>
      <c r="L11" s="3">
        <v>9.25</v>
      </c>
      <c r="M11" s="2"/>
      <c r="N11" s="2"/>
      <c r="O11" s="3"/>
      <c r="P11" s="3">
        <v>9</v>
      </c>
      <c r="Q11" s="3">
        <v>11</v>
      </c>
      <c r="R11" s="2">
        <v>9</v>
      </c>
      <c r="S11" s="2">
        <v>8.5</v>
      </c>
      <c r="T11" s="2">
        <f t="shared" si="2"/>
        <v>112.25</v>
      </c>
      <c r="U11" s="8">
        <f t="shared" si="3"/>
        <v>0.8634615384615385</v>
      </c>
      <c r="W11" s="6" t="str">
        <f t="shared" si="1"/>
        <v>B</v>
      </c>
    </row>
    <row r="12" spans="1:23" s="5" customFormat="1" ht="24" customHeight="1">
      <c r="A12" s="7" t="s">
        <v>29</v>
      </c>
      <c r="B12" s="2">
        <v>8.75</v>
      </c>
      <c r="C12" s="2">
        <v>10</v>
      </c>
      <c r="D12" s="37">
        <v>0</v>
      </c>
      <c r="E12" s="2">
        <v>8.75</v>
      </c>
      <c r="F12" s="2">
        <v>10</v>
      </c>
      <c r="G12" s="2">
        <v>10</v>
      </c>
      <c r="H12" s="2">
        <v>9.8</v>
      </c>
      <c r="I12" s="3">
        <v>9</v>
      </c>
      <c r="J12" s="2"/>
      <c r="K12" s="3">
        <v>9.25</v>
      </c>
      <c r="L12" s="3">
        <v>9.25</v>
      </c>
      <c r="M12" s="2"/>
      <c r="N12" s="2"/>
      <c r="O12" s="3"/>
      <c r="P12" s="36">
        <v>6</v>
      </c>
      <c r="Q12" s="3">
        <v>9</v>
      </c>
      <c r="R12" s="2">
        <v>8</v>
      </c>
      <c r="S12" s="2">
        <v>9</v>
      </c>
      <c r="T12" s="2">
        <f t="shared" si="2"/>
        <v>110.8</v>
      </c>
      <c r="U12" s="8">
        <f t="shared" si="3"/>
        <v>0.8523076923076923</v>
      </c>
      <c r="W12" s="6" t="str">
        <f t="shared" si="1"/>
        <v>B</v>
      </c>
    </row>
    <row r="13" spans="1:23" s="5" customFormat="1" ht="24" customHeight="1">
      <c r="A13" s="7" t="s">
        <v>36</v>
      </c>
      <c r="B13" s="2">
        <v>8.25</v>
      </c>
      <c r="C13" s="2">
        <v>10</v>
      </c>
      <c r="D13" s="2">
        <v>10</v>
      </c>
      <c r="E13" s="2">
        <v>9.25</v>
      </c>
      <c r="F13" s="2">
        <v>10</v>
      </c>
      <c r="G13" s="2">
        <v>10</v>
      </c>
      <c r="H13" s="2">
        <v>10</v>
      </c>
      <c r="I13" s="3">
        <v>10</v>
      </c>
      <c r="J13" s="2"/>
      <c r="K13" s="3">
        <v>10</v>
      </c>
      <c r="L13" s="3">
        <v>9.75</v>
      </c>
      <c r="M13" s="2"/>
      <c r="N13" s="2"/>
      <c r="O13" s="3"/>
      <c r="P13" s="3">
        <v>10</v>
      </c>
      <c r="Q13" s="3">
        <v>11</v>
      </c>
      <c r="R13" s="2">
        <v>10</v>
      </c>
      <c r="S13" s="2">
        <v>10</v>
      </c>
      <c r="T13" s="2">
        <f t="shared" si="2"/>
        <v>128.25</v>
      </c>
      <c r="U13" s="8">
        <f t="shared" si="3"/>
        <v>0.9865384615384616</v>
      </c>
      <c r="W13" s="6" t="str">
        <f t="shared" si="1"/>
        <v>A</v>
      </c>
    </row>
    <row r="14" spans="1:23" s="5" customFormat="1" ht="24" customHeight="1">
      <c r="A14" s="7" t="s">
        <v>37</v>
      </c>
      <c r="B14" s="2">
        <v>9</v>
      </c>
      <c r="C14" s="2">
        <v>10</v>
      </c>
      <c r="D14" s="2">
        <v>10</v>
      </c>
      <c r="E14" s="2">
        <v>9.25</v>
      </c>
      <c r="F14" s="2">
        <v>10</v>
      </c>
      <c r="G14" s="2">
        <v>10</v>
      </c>
      <c r="H14" s="2">
        <v>10</v>
      </c>
      <c r="I14" s="41">
        <v>0</v>
      </c>
      <c r="J14" s="2"/>
      <c r="K14" s="3">
        <v>10</v>
      </c>
      <c r="L14" s="3">
        <v>9.75</v>
      </c>
      <c r="M14" s="2"/>
      <c r="N14" s="2"/>
      <c r="O14" s="3"/>
      <c r="P14" s="3">
        <v>9</v>
      </c>
      <c r="Q14" s="3">
        <v>11</v>
      </c>
      <c r="R14" s="2">
        <v>8.5</v>
      </c>
      <c r="S14" s="2">
        <v>10</v>
      </c>
      <c r="T14" s="2">
        <f t="shared" si="2"/>
        <v>118</v>
      </c>
      <c r="U14" s="8">
        <f t="shared" si="3"/>
        <v>0.9076923076923077</v>
      </c>
      <c r="W14" s="6" t="str">
        <f t="shared" si="1"/>
        <v>A</v>
      </c>
    </row>
    <row r="15" spans="1:23" s="5" customFormat="1" ht="24" customHeight="1">
      <c r="A15" s="7" t="s">
        <v>38</v>
      </c>
      <c r="B15" s="2">
        <v>9</v>
      </c>
      <c r="C15" s="32">
        <v>10</v>
      </c>
      <c r="D15" s="32">
        <v>10</v>
      </c>
      <c r="E15" s="2">
        <v>8.25</v>
      </c>
      <c r="F15" s="2">
        <v>10</v>
      </c>
      <c r="G15" s="2">
        <v>10</v>
      </c>
      <c r="H15" s="2">
        <v>10</v>
      </c>
      <c r="I15" s="3">
        <v>9.8</v>
      </c>
      <c r="J15" s="2"/>
      <c r="K15" s="3">
        <v>8.75</v>
      </c>
      <c r="L15" s="3">
        <v>8.75</v>
      </c>
      <c r="M15" s="2"/>
      <c r="N15" s="2"/>
      <c r="O15" s="3"/>
      <c r="P15" s="35">
        <v>5</v>
      </c>
      <c r="Q15" s="3">
        <v>13</v>
      </c>
      <c r="R15" s="2">
        <v>6.75</v>
      </c>
      <c r="S15" s="2">
        <v>6.5</v>
      </c>
      <c r="T15" s="2">
        <f>SUM(B15:S15)-MIN(P15:S15)</f>
        <v>120.8</v>
      </c>
      <c r="U15" s="8">
        <f>T15/$T$3</f>
        <v>0.9292307692307692</v>
      </c>
      <c r="W15" s="6" t="str">
        <f>IF(U15&gt;0.894,"A",IF(U15&gt;0.864,"B+",IF(U15&gt;0.794,"B",IF(U15&gt;0.764,"C+",IF(U15&gt;0.694,"C",IF(U15&gt;0.594,"D","F"))))))</f>
        <v>A</v>
      </c>
    </row>
    <row r="16" spans="1:23" s="5" customFormat="1" ht="24" customHeight="1">
      <c r="A16" s="7" t="s">
        <v>32</v>
      </c>
      <c r="B16" s="2">
        <v>8.5</v>
      </c>
      <c r="C16" s="2">
        <v>10</v>
      </c>
      <c r="D16" s="2">
        <v>10</v>
      </c>
      <c r="E16" s="2">
        <v>8.25</v>
      </c>
      <c r="F16" s="2">
        <v>10</v>
      </c>
      <c r="G16" s="2">
        <v>10</v>
      </c>
      <c r="H16" s="42">
        <v>0</v>
      </c>
      <c r="I16" s="3">
        <v>9.8</v>
      </c>
      <c r="J16" s="2"/>
      <c r="K16" s="3">
        <v>8.25</v>
      </c>
      <c r="L16" s="3">
        <v>8.75</v>
      </c>
      <c r="M16" s="2"/>
      <c r="N16" s="2"/>
      <c r="O16" s="3"/>
      <c r="P16" s="3">
        <v>9</v>
      </c>
      <c r="Q16" s="3">
        <v>9</v>
      </c>
      <c r="R16" s="2">
        <v>6.75</v>
      </c>
      <c r="S16" s="2">
        <v>9</v>
      </c>
      <c r="T16" s="2">
        <f t="shared" si="2"/>
        <v>110.55</v>
      </c>
      <c r="U16" s="8">
        <f t="shared" si="3"/>
        <v>0.8503846153846154</v>
      </c>
      <c r="W16" s="6" t="str">
        <f t="shared" si="1"/>
        <v>B</v>
      </c>
    </row>
    <row r="17" spans="1:23" s="5" customFormat="1" ht="24" customHeight="1">
      <c r="A17" s="7" t="s">
        <v>39</v>
      </c>
      <c r="B17" s="2">
        <v>9.25</v>
      </c>
      <c r="C17" s="2">
        <v>10</v>
      </c>
      <c r="D17" s="2">
        <v>10</v>
      </c>
      <c r="E17" s="2">
        <v>8.75</v>
      </c>
      <c r="F17" s="2">
        <v>10</v>
      </c>
      <c r="G17" s="2">
        <v>10</v>
      </c>
      <c r="H17" s="2">
        <v>9.8</v>
      </c>
      <c r="I17" s="41">
        <v>0</v>
      </c>
      <c r="J17" s="2"/>
      <c r="K17" s="3">
        <v>9.25</v>
      </c>
      <c r="L17" s="3">
        <v>9.25</v>
      </c>
      <c r="M17" s="2"/>
      <c r="N17" s="2"/>
      <c r="O17" s="3"/>
      <c r="P17" s="36">
        <v>8</v>
      </c>
      <c r="Q17" s="3">
        <v>16</v>
      </c>
      <c r="R17" s="37">
        <v>9.5</v>
      </c>
      <c r="S17" s="37">
        <v>8</v>
      </c>
      <c r="T17" s="2">
        <f t="shared" si="2"/>
        <v>119.8</v>
      </c>
      <c r="U17" s="8">
        <f t="shared" si="3"/>
        <v>0.9215384615384615</v>
      </c>
      <c r="W17" s="6" t="str">
        <f t="shared" si="1"/>
        <v>A</v>
      </c>
    </row>
    <row r="18" spans="1:23" s="5" customFormat="1" ht="24" customHeight="1">
      <c r="A18" s="7" t="s">
        <v>35</v>
      </c>
      <c r="B18" s="2">
        <v>8.5</v>
      </c>
      <c r="C18" s="2">
        <v>10</v>
      </c>
      <c r="D18" s="2">
        <v>10</v>
      </c>
      <c r="E18" s="2">
        <v>9.5</v>
      </c>
      <c r="F18" s="2">
        <v>10</v>
      </c>
      <c r="G18" s="2">
        <v>10</v>
      </c>
      <c r="H18" s="2">
        <v>9.8</v>
      </c>
      <c r="I18" s="3">
        <v>10</v>
      </c>
      <c r="J18" s="2"/>
      <c r="K18" s="3">
        <v>9.5</v>
      </c>
      <c r="L18" s="3">
        <v>9.25</v>
      </c>
      <c r="M18" s="2"/>
      <c r="N18" s="2"/>
      <c r="O18" s="3"/>
      <c r="P18" s="3">
        <v>8</v>
      </c>
      <c r="Q18" s="3">
        <v>11</v>
      </c>
      <c r="R18" s="2">
        <v>9</v>
      </c>
      <c r="S18" s="2">
        <v>10</v>
      </c>
      <c r="T18" s="2">
        <f t="shared" si="2"/>
        <v>126.55000000000001</v>
      </c>
      <c r="U18" s="8">
        <f t="shared" si="3"/>
        <v>0.9734615384615386</v>
      </c>
      <c r="W18" s="6" t="str">
        <f t="shared" si="1"/>
        <v>A</v>
      </c>
    </row>
    <row r="19" spans="1:23" s="5" customFormat="1" ht="24" customHeight="1">
      <c r="A19" s="7" t="s">
        <v>26</v>
      </c>
      <c r="B19" s="2">
        <v>8.75</v>
      </c>
      <c r="C19" s="2">
        <v>10</v>
      </c>
      <c r="D19" s="2">
        <v>10</v>
      </c>
      <c r="E19" s="37">
        <v>0</v>
      </c>
      <c r="F19" s="2">
        <v>10</v>
      </c>
      <c r="G19" s="2">
        <v>10</v>
      </c>
      <c r="H19" s="42">
        <v>0</v>
      </c>
      <c r="I19" s="3">
        <v>10</v>
      </c>
      <c r="J19" s="2"/>
      <c r="K19" s="41">
        <v>0</v>
      </c>
      <c r="L19" s="3">
        <v>9.75</v>
      </c>
      <c r="M19" s="2"/>
      <c r="N19" s="3"/>
      <c r="O19" s="3"/>
      <c r="P19" s="3">
        <v>7</v>
      </c>
      <c r="Q19" s="36">
        <v>5</v>
      </c>
      <c r="R19" s="2">
        <v>7.25</v>
      </c>
      <c r="S19" s="2">
        <v>8</v>
      </c>
      <c r="T19" s="2">
        <f t="shared" si="2"/>
        <v>90.75</v>
      </c>
      <c r="U19" s="8">
        <f t="shared" si="3"/>
        <v>0.698076923076923</v>
      </c>
      <c r="W19" s="6" t="str">
        <f t="shared" si="1"/>
        <v>C</v>
      </c>
    </row>
    <row r="20" spans="1:23" s="5" customFormat="1" ht="24" customHeight="1" thickBot="1">
      <c r="A20" s="10" t="s">
        <v>8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2"/>
      <c r="U20" s="13"/>
      <c r="W20" s="6"/>
    </row>
  </sheetData>
  <sheetProtection/>
  <autoFilter ref="A4:W20"/>
  <printOptions horizontalCentered="1"/>
  <pageMargins left="0.25" right="0.25" top="1" bottom="1" header="0.5" footer="0.5"/>
  <pageSetup fitToHeight="1" fitToWidth="1" horizontalDpi="600" verticalDpi="600" orientation="landscape" scale="74" r:id="rId3"/>
  <colBreaks count="1" manualBreakCount="1">
    <brk id="12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B20" sqref="B20"/>
    </sheetView>
  </sheetViews>
  <sheetFormatPr defaultColWidth="9.140625" defaultRowHeight="12.75"/>
  <sheetData>
    <row r="1" spans="1:2" ht="12.75">
      <c r="A1" s="30">
        <v>0</v>
      </c>
      <c r="B1" s="29">
        <f>((18-(A1))/18)*10</f>
        <v>10</v>
      </c>
    </row>
    <row r="2" spans="1:2" ht="12.75">
      <c r="A2" s="30">
        <v>1</v>
      </c>
      <c r="B2" s="29">
        <f aca="true" t="shared" si="0" ref="B2:B18">((18-(A2))/18)*10</f>
        <v>9.444444444444445</v>
      </c>
    </row>
    <row r="3" spans="1:2" ht="12.75">
      <c r="A3" s="30">
        <v>2</v>
      </c>
      <c r="B3" s="29">
        <f t="shared" si="0"/>
        <v>8.88888888888889</v>
      </c>
    </row>
    <row r="4" spans="1:2" ht="12.75">
      <c r="A4" s="30">
        <v>3</v>
      </c>
      <c r="B4" s="29">
        <f t="shared" si="0"/>
        <v>8.333333333333334</v>
      </c>
    </row>
    <row r="5" spans="1:2" ht="12.75">
      <c r="A5" s="30">
        <v>4</v>
      </c>
      <c r="B5" s="29">
        <f t="shared" si="0"/>
        <v>7.777777777777778</v>
      </c>
    </row>
    <row r="6" spans="1:2" ht="12.75">
      <c r="A6" s="30">
        <v>5</v>
      </c>
      <c r="B6" s="29">
        <f t="shared" si="0"/>
        <v>7.222222222222222</v>
      </c>
    </row>
    <row r="7" spans="1:2" ht="12.75">
      <c r="A7" s="30">
        <v>6</v>
      </c>
      <c r="B7" s="29">
        <f t="shared" si="0"/>
        <v>6.666666666666666</v>
      </c>
    </row>
    <row r="8" spans="1:2" ht="12.75">
      <c r="A8" s="30">
        <v>7</v>
      </c>
      <c r="B8" s="29">
        <f t="shared" si="0"/>
        <v>6.111111111111112</v>
      </c>
    </row>
    <row r="9" spans="1:2" ht="12.75">
      <c r="A9" s="30">
        <v>8</v>
      </c>
      <c r="B9" s="29">
        <f t="shared" si="0"/>
        <v>5.555555555555555</v>
      </c>
    </row>
    <row r="10" spans="1:2" ht="12.75">
      <c r="A10" s="30">
        <v>9</v>
      </c>
      <c r="B10" s="29">
        <f t="shared" si="0"/>
        <v>5</v>
      </c>
    </row>
    <row r="11" spans="1:2" ht="12.75">
      <c r="A11" s="30">
        <v>11</v>
      </c>
      <c r="B11" s="29">
        <f t="shared" si="0"/>
        <v>3.888888888888889</v>
      </c>
    </row>
    <row r="12" spans="1:2" ht="12.75">
      <c r="A12" s="30">
        <v>12</v>
      </c>
      <c r="B12" s="29">
        <f t="shared" si="0"/>
        <v>3.333333333333333</v>
      </c>
    </row>
    <row r="13" spans="1:2" ht="12.75">
      <c r="A13" s="30">
        <v>13</v>
      </c>
      <c r="B13" s="29">
        <f t="shared" si="0"/>
        <v>2.7777777777777777</v>
      </c>
    </row>
    <row r="14" spans="1:2" ht="12.75">
      <c r="A14" s="30">
        <v>14</v>
      </c>
      <c r="B14" s="29">
        <f t="shared" si="0"/>
        <v>2.2222222222222223</v>
      </c>
    </row>
    <row r="15" spans="1:2" ht="12.75">
      <c r="A15" s="30">
        <v>15</v>
      </c>
      <c r="B15" s="29">
        <f t="shared" si="0"/>
        <v>1.6666666666666665</v>
      </c>
    </row>
    <row r="16" spans="1:2" ht="12.75">
      <c r="A16" s="30">
        <v>16</v>
      </c>
      <c r="B16" s="29">
        <f t="shared" si="0"/>
        <v>1.1111111111111112</v>
      </c>
    </row>
    <row r="17" spans="1:2" ht="12.75">
      <c r="A17" s="30">
        <v>17</v>
      </c>
      <c r="B17" s="29">
        <f t="shared" si="0"/>
        <v>0.5555555555555556</v>
      </c>
    </row>
    <row r="18" spans="1:2" ht="12.75">
      <c r="A18" s="30">
        <v>18</v>
      </c>
      <c r="B18" s="29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Quarles, William A.</dc:creator>
  <cp:keywords/>
  <dc:description/>
  <cp:lastModifiedBy>Quarles, William A.</cp:lastModifiedBy>
  <cp:lastPrinted>2011-10-11T00:34:40Z</cp:lastPrinted>
  <dcterms:created xsi:type="dcterms:W3CDTF">2007-08-26T22:16:44Z</dcterms:created>
  <dcterms:modified xsi:type="dcterms:W3CDTF">2012-04-04T21:49:35Z</dcterms:modified>
  <cp:category/>
  <cp:version/>
  <cp:contentType/>
  <cp:contentStatus/>
</cp:coreProperties>
</file>