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70" activeTab="0"/>
  </bookViews>
  <sheets>
    <sheet name="c2h6-oh results plot" sheetId="1" r:id="rId1"/>
    <sheet name="c2h6-oh results 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<sst xmlns="http://schemas.openxmlformats.org/spreadsheetml/2006/main" count="59" uniqueCount="43">
  <si>
    <t>Literature Reference</t>
  </si>
  <si>
    <t>Delta E estimate</t>
  </si>
  <si>
    <t>Activation Barrier Est</t>
  </si>
  <si>
    <t>kcal-mol</t>
  </si>
  <si>
    <t>kj-mole</t>
  </si>
  <si>
    <t>How Should We Calculate Transition State Geometries for Radical Reactions? The Effect of Spin Contamination on the Prediction of Geometries for Open-Shell Saddle Points</t>
  </si>
  <si>
    <t>Yao-Yuan Chuang, Elena L. Coitin˜ o, and Donald G. Truhlar*</t>
  </si>
  <si>
    <t>J. Phys. Chem. A 2000, 104, 446-450</t>
  </si>
  <si>
    <t>Exoergicity Calculations</t>
  </si>
  <si>
    <t>Geometry Optimization All</t>
  </si>
  <si>
    <t>HF 6-31G*</t>
  </si>
  <si>
    <t>HF 6-311+G**</t>
  </si>
  <si>
    <t>HF 6-311++G(2df,2pd)</t>
  </si>
  <si>
    <t>HF cc-pVTZ</t>
  </si>
  <si>
    <t>MP2 6-31G*</t>
  </si>
  <si>
    <t>MP2 6-311+G**</t>
  </si>
  <si>
    <t>MP2 6-311++G(2df,2pd)</t>
  </si>
  <si>
    <t>MP2 cc-pVTZ</t>
  </si>
  <si>
    <t>DFT B3LYP 6-31G*</t>
  </si>
  <si>
    <t>DFT B3LYP  6-311+G**</t>
  </si>
  <si>
    <t>DFT B3LYP  6-311++G(2df,2p)</t>
  </si>
  <si>
    <t>DFT B3LYP cc-pVTZ</t>
  </si>
  <si>
    <t>Molecule</t>
  </si>
  <si>
    <t>E(kJ/mol)</t>
  </si>
  <si>
    <t>E (kJ/mol)</t>
  </si>
  <si>
    <t>B3LYP</t>
  </si>
  <si>
    <t>ethane</t>
  </si>
  <si>
    <t>OH rad</t>
  </si>
  <si>
    <t>ethyl rad</t>
  </si>
  <si>
    <t>water</t>
  </si>
  <si>
    <t>Good Data each geo</t>
  </si>
  <si>
    <t>Delta E</t>
  </si>
  <si>
    <t>Figure</t>
  </si>
  <si>
    <t>Table</t>
  </si>
  <si>
    <t>Basis set / Method</t>
  </si>
  <si>
    <t>HF</t>
  </si>
  <si>
    <t>MP2</t>
  </si>
  <si>
    <t>DFT B3LYP</t>
  </si>
  <si>
    <t>6-31G*</t>
  </si>
  <si>
    <t>6-311+G**</t>
  </si>
  <si>
    <t>6-311++G(2df,2pd)</t>
  </si>
  <si>
    <t>cc-pVTZ</t>
  </si>
  <si>
    <t>Literature Exoergicity Estimate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</si>
</sst>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b/>
      <i/>
      <sz val="10.5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/>
              <a:t>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 for Reaction C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+ OH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.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--&gt; C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.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+ 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</a:p>
        </c:rich>
      </c:tx>
      <c:layout>
        <c:manualLayout>
          <c:xMode val="factor"/>
          <c:yMode val="factor"/>
          <c:x val="0.00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45"/>
          <c:w val="0.9395"/>
          <c:h val="0.82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5"/>
            <c:invertIfNegative val="0"/>
            <c:spPr>
              <a:solidFill>
                <a:srgbClr val="FF00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dPt>
            <c:idx val="8"/>
            <c:invertIfNegative val="0"/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'c2h6-oh results data'!$B$14:$N$14</c:f>
              <c:strCache>
                <c:ptCount val="13"/>
                <c:pt idx="0">
                  <c:v>HF 6-31G*</c:v>
                </c:pt>
                <c:pt idx="1">
                  <c:v>HF 6-311+G**</c:v>
                </c:pt>
                <c:pt idx="2">
                  <c:v>HF 6-311++G(2df,2pd)</c:v>
                </c:pt>
                <c:pt idx="3">
                  <c:v>HF cc-pVTZ</c:v>
                </c:pt>
                <c:pt idx="4">
                  <c:v>MP2 6-31G*</c:v>
                </c:pt>
                <c:pt idx="5">
                  <c:v>MP2 6-311+G**</c:v>
                </c:pt>
                <c:pt idx="6">
                  <c:v>MP2 6-311++G(2df,2pd)</c:v>
                </c:pt>
                <c:pt idx="7">
                  <c:v>MP2 cc-pVTZ</c:v>
                </c:pt>
                <c:pt idx="8">
                  <c:v>DFT B3LYP 6-31G*</c:v>
                </c:pt>
                <c:pt idx="9">
                  <c:v>DFT B3LYP  6-311+G**</c:v>
                </c:pt>
                <c:pt idx="10">
                  <c:v>DFT B3LYP  6-311++G(2df,2p)</c:v>
                </c:pt>
                <c:pt idx="11">
                  <c:v>DFT B3LYP cc-pVTZ</c:v>
                </c:pt>
                <c:pt idx="12">
                  <c:v>Literature Exoergicity Estimate</c:v>
                </c:pt>
              </c:strCache>
            </c:strRef>
          </c:cat>
          <c:val>
            <c:numRef>
              <c:f>'c2h6-oh results data'!$B$15:$N$15</c:f>
              <c:numCache>
                <c:ptCount val="13"/>
                <c:pt idx="0">
                  <c:v>8.23599999997532</c:v>
                </c:pt>
                <c:pt idx="1">
                  <c:v>-18.881000000052154</c:v>
                </c:pt>
                <c:pt idx="2">
                  <c:v>-21.347000000067055</c:v>
                </c:pt>
                <c:pt idx="3">
                  <c:v>-16.804000000003725</c:v>
                </c:pt>
                <c:pt idx="4">
                  <c:v>-43.77000000001863</c:v>
                </c:pt>
                <c:pt idx="5">
                  <c:v>-73.74400000000605</c:v>
                </c:pt>
                <c:pt idx="6">
                  <c:v>-83.72399999998743</c:v>
                </c:pt>
                <c:pt idx="7">
                  <c:v>-74.71799999999348</c:v>
                </c:pt>
                <c:pt idx="8">
                  <c:v>-34.413999999989755</c:v>
                </c:pt>
                <c:pt idx="9">
                  <c:v>-64.97299999999814</c:v>
                </c:pt>
                <c:pt idx="10">
                  <c:v>-69.86399999994319</c:v>
                </c:pt>
                <c:pt idx="11">
                  <c:v>-62.02700000000186</c:v>
                </c:pt>
                <c:pt idx="12">
                  <c:v>-73.22</c:v>
                </c:pt>
              </c:numCache>
            </c:numRef>
          </c:val>
        </c:ser>
        <c:axId val="50113721"/>
        <c:axId val="48370306"/>
      </c:barChart>
      <c:catAx>
        <c:axId val="50113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48370306"/>
        <c:crosses val="autoZero"/>
        <c:auto val="1"/>
        <c:lblOffset val="100"/>
        <c:tickLblSkip val="1"/>
        <c:noMultiLvlLbl val="0"/>
      </c:catAx>
      <c:valAx>
        <c:axId val="48370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Classical Exerogenicity Energy Change (kJ/mol)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13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/>
              <a:t>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 for Reaction C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+ OH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.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--&gt; C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.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+ 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</a:p>
        </c:rich>
      </c:tx>
      <c:layout>
        <c:manualLayout>
          <c:xMode val="factor"/>
          <c:yMode val="factor"/>
          <c:x val="0.00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925"/>
          <c:w val="0.93125"/>
          <c:h val="0.77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5"/>
            <c:invertIfNegative val="0"/>
            <c:spPr>
              <a:solidFill>
                <a:srgbClr val="FF00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FF00FF"/>
              </a:solidFill>
            </c:spPr>
          </c:dPt>
          <c:dPt>
            <c:idx val="8"/>
            <c:invertIfNegative val="0"/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'c2h6-oh results data'!$B$14:$N$14</c:f>
              <c:strCache/>
            </c:strRef>
          </c:cat>
          <c:val>
            <c:numRef>
              <c:f>'c2h6-oh results data'!$B$15:$N$15</c:f>
              <c:numCache/>
            </c:numRef>
          </c:val>
        </c:ser>
        <c:axId val="32679571"/>
        <c:axId val="25680684"/>
      </c:barChart>
      <c:catAx>
        <c:axId val="32679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5680684"/>
        <c:crosses val="autoZero"/>
        <c:auto val="1"/>
        <c:lblOffset val="100"/>
        <c:tickLblSkip val="1"/>
        <c:noMultiLvlLbl val="0"/>
      </c:catAx>
      <c:valAx>
        <c:axId val="2568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Classical Exerogenicity Energy Change (kJ/mol)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79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38100</xdr:rowOff>
    </xdr:from>
    <xdr:to>
      <xdr:col>5</xdr:col>
      <xdr:colOff>847725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743075" y="2628900"/>
        <a:ext cx="62293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1\Documents\molecular%20modeling\spartan06\ethane%20+%20OH\ethane%20+%20OH%20summary%20and%20l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h6-oh results plot"/>
      <sheetName val="c2h6-oh results data"/>
      <sheetName val="Ethane OH Data (2)"/>
      <sheetName val="Lit Data"/>
      <sheetName val="scrap"/>
      <sheetName val="article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B1">
      <selection activeCell="A14" sqref="A14"/>
    </sheetView>
  </sheetViews>
  <sheetFormatPr defaultColWidth="9.140625" defaultRowHeight="12.75"/>
  <cols>
    <col min="1" max="1" width="26.00390625" style="9" customWidth="1"/>
    <col min="2" max="2" width="19.57421875" style="9" customWidth="1"/>
    <col min="3" max="3" width="22.28125" style="9" customWidth="1"/>
    <col min="4" max="4" width="19.8515625" style="9" customWidth="1"/>
    <col min="5" max="6" width="19.140625" style="9" customWidth="1"/>
    <col min="7" max="8" width="21.421875" style="9" customWidth="1"/>
    <col min="9" max="9" width="31.8515625" style="13" customWidth="1"/>
    <col min="10" max="11" width="19.8515625" style="13" customWidth="1"/>
    <col min="12" max="12" width="29.421875" style="9" customWidth="1"/>
    <col min="13" max="13" width="24.7109375" style="9" customWidth="1"/>
    <col min="14" max="14" width="20.57421875" style="0" customWidth="1"/>
    <col min="16" max="16" width="16.28125" style="0" customWidth="1"/>
  </cols>
  <sheetData>
    <row r="1" spans="1:16" ht="12.75">
      <c r="A1" s="1" t="s">
        <v>0</v>
      </c>
      <c r="B1" s="2" t="s">
        <v>1</v>
      </c>
      <c r="C1" s="3"/>
      <c r="D1" s="4" t="s">
        <v>2</v>
      </c>
      <c r="E1" s="5"/>
      <c r="F1" s="5"/>
      <c r="G1" s="5"/>
      <c r="H1" s="5"/>
      <c r="I1" s="5"/>
      <c r="J1" s="6"/>
      <c r="K1" s="7"/>
      <c r="L1" s="8"/>
      <c r="N1" s="2" t="s">
        <v>1</v>
      </c>
      <c r="O1" s="3"/>
      <c r="P1" s="4" t="s">
        <v>2</v>
      </c>
    </row>
    <row r="2" spans="2:16" ht="12.75">
      <c r="B2" s="10">
        <v>-17.5</v>
      </c>
      <c r="C2" s="10" t="s">
        <v>3</v>
      </c>
      <c r="D2" s="10">
        <v>3.5</v>
      </c>
      <c r="E2" s="5"/>
      <c r="F2" s="5"/>
      <c r="G2" s="5"/>
      <c r="H2" s="5"/>
      <c r="I2" s="5"/>
      <c r="J2" s="11"/>
      <c r="K2" s="11"/>
      <c r="L2" s="8">
        <v>-17</v>
      </c>
      <c r="M2" s="9">
        <v>-18</v>
      </c>
      <c r="N2" s="10">
        <v>-17.5</v>
      </c>
      <c r="O2" s="10" t="s">
        <v>3</v>
      </c>
      <c r="P2" s="10">
        <v>3.5</v>
      </c>
    </row>
    <row r="3" spans="2:16" ht="12.75">
      <c r="B3" s="10">
        <f>B2*4.184</f>
        <v>-73.22</v>
      </c>
      <c r="C3" s="10" t="s">
        <v>4</v>
      </c>
      <c r="D3" s="10">
        <f>+D2*4.184</f>
        <v>14.644</v>
      </c>
      <c r="E3" s="5"/>
      <c r="F3" s="5"/>
      <c r="G3" s="5"/>
      <c r="H3" s="5"/>
      <c r="I3" s="5"/>
      <c r="J3" s="11"/>
      <c r="K3" s="11"/>
      <c r="L3" s="10">
        <f>L2*4.184</f>
        <v>-71.128</v>
      </c>
      <c r="M3" s="10">
        <f>M2*4.184</f>
        <v>-75.312</v>
      </c>
      <c r="N3" s="10">
        <f>N2*4.184</f>
        <v>-73.22</v>
      </c>
      <c r="O3" s="10" t="s">
        <v>4</v>
      </c>
      <c r="P3" s="10">
        <f>+P2*4.184</f>
        <v>14.644</v>
      </c>
    </row>
    <row r="4" spans="2:16" ht="12.75">
      <c r="B4" s="12" t="s">
        <v>5</v>
      </c>
      <c r="C4" s="5"/>
      <c r="D4" s="5"/>
      <c r="E4" s="5"/>
      <c r="F4" s="5"/>
      <c r="G4" s="5"/>
      <c r="H4" s="5"/>
      <c r="I4" s="5"/>
      <c r="J4" s="11"/>
      <c r="K4" s="11"/>
      <c r="L4" s="8"/>
      <c r="N4" s="12" t="s">
        <v>5</v>
      </c>
      <c r="O4" s="5"/>
      <c r="P4" s="5"/>
    </row>
    <row r="5" spans="2:16" ht="12.75">
      <c r="B5" s="12" t="s">
        <v>6</v>
      </c>
      <c r="C5" s="5"/>
      <c r="D5" s="5"/>
      <c r="E5" s="5"/>
      <c r="F5" s="5"/>
      <c r="G5" s="5"/>
      <c r="H5" s="5"/>
      <c r="I5" s="5"/>
      <c r="J5" s="11"/>
      <c r="K5" s="11"/>
      <c r="L5" s="8"/>
      <c r="N5" s="12" t="s">
        <v>6</v>
      </c>
      <c r="O5" s="5"/>
      <c r="P5" s="5"/>
    </row>
    <row r="6" spans="2:16" ht="12.75">
      <c r="B6" s="12" t="s">
        <v>7</v>
      </c>
      <c r="C6" s="5"/>
      <c r="D6" s="5"/>
      <c r="E6" s="5"/>
      <c r="F6" s="5"/>
      <c r="G6" s="5"/>
      <c r="H6" s="5"/>
      <c r="I6" s="5"/>
      <c r="J6" s="11"/>
      <c r="K6" s="11"/>
      <c r="L6" s="8"/>
      <c r="N6" s="12" t="s">
        <v>7</v>
      </c>
      <c r="O6" s="5"/>
      <c r="P6" s="5"/>
    </row>
    <row r="7" spans="1:12" ht="12.75">
      <c r="A7" s="1" t="s">
        <v>8</v>
      </c>
      <c r="J7" s="11"/>
      <c r="K7" s="11"/>
      <c r="L7" s="8"/>
    </row>
    <row r="8" spans="1:21" ht="12.7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6" t="s">
        <v>16</v>
      </c>
      <c r="I8" s="16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7"/>
      <c r="O8" s="7"/>
      <c r="P8" s="7"/>
      <c r="Q8" s="7"/>
      <c r="R8" s="7"/>
      <c r="S8" s="7"/>
      <c r="T8" s="7"/>
      <c r="U8" s="7"/>
    </row>
    <row r="9" spans="1:21" ht="12.75">
      <c r="A9" s="14" t="s">
        <v>22</v>
      </c>
      <c r="B9" s="15" t="s">
        <v>23</v>
      </c>
      <c r="C9" s="15" t="s">
        <v>24</v>
      </c>
      <c r="D9" s="15" t="s">
        <v>24</v>
      </c>
      <c r="E9" s="15" t="s">
        <v>24</v>
      </c>
      <c r="F9" s="16" t="s">
        <v>24</v>
      </c>
      <c r="G9" s="16" t="s">
        <v>24</v>
      </c>
      <c r="H9" s="16" t="s">
        <v>24</v>
      </c>
      <c r="I9" s="16" t="s">
        <v>24</v>
      </c>
      <c r="J9" s="17" t="s">
        <v>24</v>
      </c>
      <c r="K9" s="17" t="s">
        <v>25</v>
      </c>
      <c r="L9" s="17" t="s">
        <v>25</v>
      </c>
      <c r="M9" s="17" t="s">
        <v>25</v>
      </c>
      <c r="N9" s="7"/>
      <c r="O9" s="7"/>
      <c r="P9" s="7"/>
      <c r="Q9" s="7"/>
      <c r="R9" s="7"/>
      <c r="S9" s="7"/>
      <c r="T9" s="7"/>
      <c r="U9" s="7"/>
    </row>
    <row r="10" spans="1:21" ht="12.75">
      <c r="A10" s="14" t="s">
        <v>26</v>
      </c>
      <c r="B10" s="18">
        <v>-208015.242</v>
      </c>
      <c r="C10" s="19">
        <v>-208075.911</v>
      </c>
      <c r="D10" s="20">
        <v>-208092.986</v>
      </c>
      <c r="E10" s="19">
        <v>-208097.367</v>
      </c>
      <c r="F10" s="21">
        <v>-208713.591</v>
      </c>
      <c r="G10" s="22">
        <v>-208915.065</v>
      </c>
      <c r="H10" s="21">
        <v>-209062.901</v>
      </c>
      <c r="I10" s="21">
        <v>-209068.471</v>
      </c>
      <c r="J10" s="23">
        <v>-209594.49</v>
      </c>
      <c r="K10" s="24">
        <v>-209663.121</v>
      </c>
      <c r="L10" s="24">
        <v>-209675.198</v>
      </c>
      <c r="M10" s="24">
        <v>-209683.924</v>
      </c>
      <c r="N10" s="7"/>
      <c r="O10" s="7"/>
      <c r="P10" s="7"/>
      <c r="Q10" s="7"/>
      <c r="R10" s="7"/>
      <c r="S10" s="7"/>
      <c r="T10" s="7"/>
      <c r="U10" s="7"/>
    </row>
    <row r="11" spans="1:21" ht="12.75">
      <c r="A11" s="14" t="s">
        <v>27</v>
      </c>
      <c r="B11" s="18">
        <v>-197916.302</v>
      </c>
      <c r="C11" s="19">
        <v>-198001.436</v>
      </c>
      <c r="D11" s="20">
        <v>-198011.695</v>
      </c>
      <c r="E11" s="19">
        <v>-198014.315</v>
      </c>
      <c r="F11" s="21">
        <v>-198280.612</v>
      </c>
      <c r="G11" s="22">
        <v>-198434.697</v>
      </c>
      <c r="H11" s="21">
        <v>-198532.379</v>
      </c>
      <c r="I11" s="21">
        <v>-198537.58</v>
      </c>
      <c r="J11" s="23">
        <v>-198812.045</v>
      </c>
      <c r="K11" s="24">
        <v>-198914.148</v>
      </c>
      <c r="L11" s="24">
        <v>-198921.479</v>
      </c>
      <c r="M11" s="24">
        <v>-198918.852</v>
      </c>
      <c r="N11" s="7"/>
      <c r="O11" s="7"/>
      <c r="P11" s="7"/>
      <c r="Q11" s="7"/>
      <c r="R11" s="7"/>
      <c r="S11" s="7"/>
      <c r="T11" s="7"/>
      <c r="U11" s="7"/>
    </row>
    <row r="12" spans="1:21" ht="12.75">
      <c r="A12" s="14" t="s">
        <v>28</v>
      </c>
      <c r="B12" s="18">
        <v>-206356.953</v>
      </c>
      <c r="C12" s="19">
        <v>-206418.135</v>
      </c>
      <c r="D12" s="20">
        <v>-206434.428</v>
      </c>
      <c r="E12" s="19">
        <v>-206438.672</v>
      </c>
      <c r="F12" s="21">
        <v>-206983.009</v>
      </c>
      <c r="G12" s="22">
        <v>-207164.088</v>
      </c>
      <c r="H12" s="21">
        <v>-207301.149</v>
      </c>
      <c r="I12" s="21">
        <v>-207305.993</v>
      </c>
      <c r="J12" s="23">
        <v>-207829.12</v>
      </c>
      <c r="K12" s="24">
        <v>-207900.413</v>
      </c>
      <c r="L12" s="24">
        <v>-207913.794</v>
      </c>
      <c r="M12" s="24">
        <v>-207919.344</v>
      </c>
      <c r="N12" s="7"/>
      <c r="O12" s="7"/>
      <c r="P12" s="7"/>
      <c r="Q12" s="7"/>
      <c r="R12" s="7"/>
      <c r="S12" s="7"/>
      <c r="T12" s="7"/>
      <c r="U12" s="7"/>
    </row>
    <row r="13" spans="1:21" ht="12.75">
      <c r="A13" s="14" t="s">
        <v>29</v>
      </c>
      <c r="B13" s="18">
        <v>-199566.355</v>
      </c>
      <c r="C13" s="19">
        <v>-199678.093</v>
      </c>
      <c r="D13" s="20">
        <v>-199691.6</v>
      </c>
      <c r="E13" s="19">
        <v>-199689.814</v>
      </c>
      <c r="F13" s="21">
        <v>-200054.964</v>
      </c>
      <c r="G13" s="22">
        <v>-200259.418</v>
      </c>
      <c r="H13" s="21">
        <v>-200377.855</v>
      </c>
      <c r="I13" s="21">
        <v>-200374.776</v>
      </c>
      <c r="J13" s="23">
        <v>-200611.829</v>
      </c>
      <c r="K13" s="24">
        <v>-200741.829</v>
      </c>
      <c r="L13" s="24">
        <v>-200752.747</v>
      </c>
      <c r="M13" s="24">
        <v>-200745.459</v>
      </c>
      <c r="N13" s="7"/>
      <c r="O13" s="7"/>
      <c r="P13" s="7"/>
      <c r="Q13" s="7"/>
      <c r="R13" s="7"/>
      <c r="S13" s="7"/>
      <c r="T13" s="7"/>
      <c r="U13" s="7"/>
    </row>
    <row r="14" spans="1:21" ht="12.75">
      <c r="A14" s="14" t="s">
        <v>30</v>
      </c>
      <c r="B14" s="11" t="str">
        <f aca="true" t="shared" si="0" ref="B14:M14">+B8</f>
        <v>HF 6-31G*</v>
      </c>
      <c r="C14" s="11" t="str">
        <f t="shared" si="0"/>
        <v>HF 6-311+G**</v>
      </c>
      <c r="D14" s="11" t="str">
        <f t="shared" si="0"/>
        <v>HF 6-311++G(2df,2pd)</v>
      </c>
      <c r="E14" s="11" t="str">
        <f t="shared" si="0"/>
        <v>HF cc-pVTZ</v>
      </c>
      <c r="F14" s="11" t="str">
        <f t="shared" si="0"/>
        <v>MP2 6-31G*</v>
      </c>
      <c r="G14" s="11" t="str">
        <f t="shared" si="0"/>
        <v>MP2 6-311+G**</v>
      </c>
      <c r="H14" s="11" t="str">
        <f t="shared" si="0"/>
        <v>MP2 6-311++G(2df,2pd)</v>
      </c>
      <c r="I14" s="11" t="str">
        <f t="shared" si="0"/>
        <v>MP2 cc-pVTZ</v>
      </c>
      <c r="J14" s="11" t="str">
        <f t="shared" si="0"/>
        <v>DFT B3LYP 6-31G*</v>
      </c>
      <c r="K14" s="11" t="str">
        <f t="shared" si="0"/>
        <v>DFT B3LYP  6-311+G**</v>
      </c>
      <c r="L14" s="11" t="str">
        <f t="shared" si="0"/>
        <v>DFT B3LYP  6-311++G(2df,2p)</v>
      </c>
      <c r="M14" s="11" t="str">
        <f t="shared" si="0"/>
        <v>DFT B3LYP cc-pVTZ</v>
      </c>
      <c r="N14" s="6" t="s">
        <v>42</v>
      </c>
      <c r="O14" s="7"/>
      <c r="P14" s="7"/>
      <c r="Q14" s="7"/>
      <c r="R14" s="7"/>
      <c r="S14" s="7"/>
      <c r="T14" s="7"/>
      <c r="U14" s="7"/>
    </row>
    <row r="15" spans="1:21" ht="12.75">
      <c r="A15" s="14" t="s">
        <v>31</v>
      </c>
      <c r="B15" s="11">
        <f aca="true" t="shared" si="1" ref="B15:M15">SUM(B12:B13)-SUM(B10:B11)</f>
        <v>8.23599999997532</v>
      </c>
      <c r="C15" s="11">
        <f t="shared" si="1"/>
        <v>-18.881000000052154</v>
      </c>
      <c r="D15" s="11">
        <f t="shared" si="1"/>
        <v>-21.347000000067055</v>
      </c>
      <c r="E15" s="11">
        <f t="shared" si="1"/>
        <v>-16.804000000003725</v>
      </c>
      <c r="F15" s="11">
        <f t="shared" si="1"/>
        <v>-43.77000000001863</v>
      </c>
      <c r="G15" s="11">
        <f t="shared" si="1"/>
        <v>-73.74400000000605</v>
      </c>
      <c r="H15" s="11">
        <f t="shared" si="1"/>
        <v>-83.72399999998743</v>
      </c>
      <c r="I15" s="11">
        <f t="shared" si="1"/>
        <v>-74.71799999999348</v>
      </c>
      <c r="J15" s="11">
        <f t="shared" si="1"/>
        <v>-34.413999999989755</v>
      </c>
      <c r="K15" s="11">
        <f t="shared" si="1"/>
        <v>-64.97299999999814</v>
      </c>
      <c r="L15" s="11">
        <f t="shared" si="1"/>
        <v>-69.86399999994319</v>
      </c>
      <c r="M15" s="11">
        <f t="shared" si="1"/>
        <v>-62.02700000000186</v>
      </c>
      <c r="N15" s="11">
        <f>+N3</f>
        <v>-73.22</v>
      </c>
      <c r="O15" s="7"/>
      <c r="P15" s="7"/>
      <c r="Q15" s="7"/>
      <c r="R15" s="7"/>
      <c r="S15" s="7"/>
      <c r="T15" s="7"/>
      <c r="U15" s="7"/>
    </row>
    <row r="16" spans="1:2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7"/>
      <c r="P16" s="7"/>
      <c r="Q16" s="7"/>
      <c r="R16" s="7"/>
      <c r="S16" s="7"/>
      <c r="T16" s="7"/>
      <c r="U16" s="7"/>
    </row>
    <row r="17" spans="1:21" ht="12.75">
      <c r="A17" s="13" t="s">
        <v>32</v>
      </c>
      <c r="N17" s="6"/>
      <c r="O17" s="7"/>
      <c r="P17" s="7"/>
      <c r="Q17" s="7"/>
      <c r="R17" s="7"/>
      <c r="S17" s="7"/>
      <c r="T17" s="7"/>
      <c r="U17" s="7"/>
    </row>
    <row r="18" spans="11:21" ht="12.75">
      <c r="K18" s="13">
        <f>+K10-J10</f>
        <v>-68.63100000002305</v>
      </c>
      <c r="N18" s="6"/>
      <c r="O18" s="7"/>
      <c r="P18" s="7"/>
      <c r="Q18" s="7"/>
      <c r="R18" s="7"/>
      <c r="S18" s="7"/>
      <c r="T18" s="7"/>
      <c r="U18" s="7"/>
    </row>
    <row r="19" spans="11:21" ht="12.75">
      <c r="K19" s="13">
        <f>+K11-J11</f>
        <v>-102.10299999997369</v>
      </c>
      <c r="N19" s="6"/>
      <c r="O19" s="7"/>
      <c r="P19" s="7"/>
      <c r="Q19" s="7"/>
      <c r="R19" s="7"/>
      <c r="S19" s="7"/>
      <c r="T19" s="7"/>
      <c r="U19" s="7"/>
    </row>
    <row r="20" spans="11:21" ht="12.75">
      <c r="K20" s="13">
        <f>+K12-J12</f>
        <v>-71.29300000000512</v>
      </c>
      <c r="N20" s="6"/>
      <c r="O20" s="7"/>
      <c r="P20" s="7"/>
      <c r="Q20" s="7"/>
      <c r="R20" s="7"/>
      <c r="S20" s="7"/>
      <c r="T20" s="7"/>
      <c r="U20" s="7"/>
    </row>
    <row r="21" spans="11:21" ht="12.75">
      <c r="K21" s="13">
        <f>+K13-J13</f>
        <v>-130</v>
      </c>
      <c r="N21" s="6"/>
      <c r="O21" s="7"/>
      <c r="P21" s="7"/>
      <c r="Q21" s="7"/>
      <c r="R21" s="7"/>
      <c r="S21" s="7"/>
      <c r="T21" s="7"/>
      <c r="U21" s="7"/>
    </row>
    <row r="22" spans="14:21" ht="12.75">
      <c r="N22" s="6"/>
      <c r="O22" s="7"/>
      <c r="P22" s="7"/>
      <c r="Q22" s="7"/>
      <c r="R22" s="7"/>
      <c r="S22" s="7"/>
      <c r="T22" s="7"/>
      <c r="U22" s="7"/>
    </row>
    <row r="23" spans="14:21" ht="12.75">
      <c r="N23" s="6"/>
      <c r="O23" s="7"/>
      <c r="P23" s="7"/>
      <c r="Q23" s="7"/>
      <c r="R23" s="7"/>
      <c r="S23" s="7"/>
      <c r="T23" s="7"/>
      <c r="U23" s="7"/>
    </row>
    <row r="24" spans="14:21" ht="12.75">
      <c r="N24" s="6"/>
      <c r="O24" s="7"/>
      <c r="P24" s="7"/>
      <c r="Q24" s="7"/>
      <c r="R24" s="7"/>
      <c r="S24" s="7"/>
      <c r="T24" s="7"/>
      <c r="U24" s="7"/>
    </row>
    <row r="25" spans="14:21" ht="12.75">
      <c r="N25" s="6"/>
      <c r="O25" s="7"/>
      <c r="P25" s="7"/>
      <c r="Q25" s="7"/>
      <c r="R25" s="7"/>
      <c r="S25" s="7"/>
      <c r="T25" s="7"/>
      <c r="U25" s="7"/>
    </row>
    <row r="26" spans="14:21" ht="12.75">
      <c r="N26" s="6"/>
      <c r="O26" s="7"/>
      <c r="P26" s="7"/>
      <c r="Q26" s="7"/>
      <c r="R26" s="7"/>
      <c r="S26" s="7"/>
      <c r="T26" s="7"/>
      <c r="U26" s="7"/>
    </row>
    <row r="27" spans="14:21" ht="12.75">
      <c r="N27" s="6"/>
      <c r="O27" s="7"/>
      <c r="P27" s="7"/>
      <c r="Q27" s="7"/>
      <c r="R27" s="7"/>
      <c r="S27" s="7"/>
      <c r="T27" s="7"/>
      <c r="U27" s="7"/>
    </row>
    <row r="28" spans="14:21" ht="12.75">
      <c r="N28" s="6"/>
      <c r="O28" s="7"/>
      <c r="P28" s="7"/>
      <c r="Q28" s="7"/>
      <c r="R28" s="7"/>
      <c r="S28" s="7"/>
      <c r="T28" s="7"/>
      <c r="U28" s="7"/>
    </row>
    <row r="29" spans="14:21" ht="12.75">
      <c r="N29" s="6"/>
      <c r="O29" s="7"/>
      <c r="P29" s="7"/>
      <c r="Q29" s="7"/>
      <c r="R29" s="7"/>
      <c r="S29" s="7"/>
      <c r="T29" s="7"/>
      <c r="U29" s="7"/>
    </row>
    <row r="30" spans="14:21" ht="12.75">
      <c r="N30" s="6"/>
      <c r="O30" s="7"/>
      <c r="P30" s="7"/>
      <c r="Q30" s="7"/>
      <c r="R30" s="7"/>
      <c r="S30" s="7"/>
      <c r="T30" s="7"/>
      <c r="U30" s="7"/>
    </row>
    <row r="31" spans="14:21" ht="12.75">
      <c r="N31" s="6"/>
      <c r="O31" s="7"/>
      <c r="P31" s="7"/>
      <c r="Q31" s="7"/>
      <c r="R31" s="7"/>
      <c r="S31" s="7"/>
      <c r="T31" s="7"/>
      <c r="U31" s="7"/>
    </row>
    <row r="32" spans="14:21" ht="12.75">
      <c r="N32" s="6"/>
      <c r="O32" s="7"/>
      <c r="P32" s="7"/>
      <c r="Q32" s="7"/>
      <c r="R32" s="7"/>
      <c r="S32" s="7"/>
      <c r="T32" s="7"/>
      <c r="U32" s="7"/>
    </row>
    <row r="33" spans="14:21" ht="12.75">
      <c r="N33" s="6"/>
      <c r="O33" s="7"/>
      <c r="P33" s="7"/>
      <c r="Q33" s="7"/>
      <c r="R33" s="7"/>
      <c r="S33" s="7"/>
      <c r="T33" s="7"/>
      <c r="U33" s="7"/>
    </row>
    <row r="34" spans="14:21" ht="12.75">
      <c r="N34" s="6"/>
      <c r="O34" s="7"/>
      <c r="P34" s="7"/>
      <c r="Q34" s="7"/>
      <c r="R34" s="7"/>
      <c r="S34" s="7"/>
      <c r="T34" s="7"/>
      <c r="U34" s="7"/>
    </row>
    <row r="35" spans="14:21" ht="12.75">
      <c r="N35" s="6"/>
      <c r="O35" s="7"/>
      <c r="P35" s="7"/>
      <c r="Q35" s="7"/>
      <c r="R35" s="7"/>
      <c r="S35" s="7"/>
      <c r="T35" s="7"/>
      <c r="U35" s="7"/>
    </row>
    <row r="36" spans="14:21" ht="12.75">
      <c r="N36" s="6"/>
      <c r="O36" s="7"/>
      <c r="P36" s="7"/>
      <c r="Q36" s="7"/>
      <c r="R36" s="7"/>
      <c r="S36" s="7"/>
      <c r="T36" s="7"/>
      <c r="U36" s="7"/>
    </row>
    <row r="37" spans="14:21" ht="12.75">
      <c r="N37" s="11"/>
      <c r="O37" s="11"/>
      <c r="P37" s="7"/>
      <c r="Q37" s="7"/>
      <c r="R37" s="7"/>
      <c r="S37" s="7"/>
      <c r="T37" s="7"/>
      <c r="U37" s="7"/>
    </row>
    <row r="38" spans="1:21" ht="12.75">
      <c r="A38" s="1" t="s">
        <v>33</v>
      </c>
      <c r="B38" s="1" t="s">
        <v>34</v>
      </c>
      <c r="C38" s="1" t="s">
        <v>35</v>
      </c>
      <c r="D38" s="1" t="s">
        <v>36</v>
      </c>
      <c r="E38" s="1" t="s">
        <v>37</v>
      </c>
      <c r="N38" s="11"/>
      <c r="O38" s="11"/>
      <c r="P38" s="7"/>
      <c r="Q38" s="7"/>
      <c r="R38" s="7"/>
      <c r="S38" s="7"/>
      <c r="T38" s="7"/>
      <c r="U38" s="7"/>
    </row>
    <row r="39" spans="2:21" ht="12.75">
      <c r="B39" s="13" t="s">
        <v>38</v>
      </c>
      <c r="C39" s="13">
        <f>+B15</f>
        <v>8.23599999997532</v>
      </c>
      <c r="D39" s="13">
        <f>+F15</f>
        <v>-43.77000000001863</v>
      </c>
      <c r="E39" s="13">
        <f>+J15</f>
        <v>-34.413999999989755</v>
      </c>
      <c r="N39" s="11"/>
      <c r="O39" s="11"/>
      <c r="P39" s="7"/>
      <c r="Q39" s="7"/>
      <c r="R39" s="7"/>
      <c r="S39" s="7"/>
      <c r="T39" s="7"/>
      <c r="U39" s="7"/>
    </row>
    <row r="40" spans="2:21" ht="12.75">
      <c r="B40" s="13" t="s">
        <v>39</v>
      </c>
      <c r="C40" s="13">
        <f>+C15</f>
        <v>-18.881000000052154</v>
      </c>
      <c r="D40" s="13">
        <f>+G15</f>
        <v>-73.74400000000605</v>
      </c>
      <c r="E40" s="13">
        <f>+K15</f>
        <v>-64.97299999999814</v>
      </c>
      <c r="N40" s="11"/>
      <c r="O40" s="11"/>
      <c r="P40" s="7"/>
      <c r="Q40" s="7"/>
      <c r="R40" s="7"/>
      <c r="S40" s="7"/>
      <c r="T40" s="7"/>
      <c r="U40" s="7"/>
    </row>
    <row r="41" spans="2:21" ht="12.75">
      <c r="B41" s="13" t="s">
        <v>40</v>
      </c>
      <c r="C41" s="13">
        <f>+D15</f>
        <v>-21.347000000067055</v>
      </c>
      <c r="D41" s="13">
        <f>+H15</f>
        <v>-83.72399999998743</v>
      </c>
      <c r="E41" s="13">
        <f>+L15</f>
        <v>-69.86399999994319</v>
      </c>
      <c r="N41" s="11"/>
      <c r="O41" s="11"/>
      <c r="P41" s="7"/>
      <c r="Q41" s="7"/>
      <c r="R41" s="7"/>
      <c r="S41" s="7"/>
      <c r="T41" s="7"/>
      <c r="U41" s="7"/>
    </row>
    <row r="42" spans="2:21" ht="12.75">
      <c r="B42" s="13" t="s">
        <v>41</v>
      </c>
      <c r="C42" s="13">
        <f>+E15</f>
        <v>-16.804000000003725</v>
      </c>
      <c r="D42" s="13">
        <f>+I15</f>
        <v>-74.71799999999348</v>
      </c>
      <c r="E42" s="13">
        <f>+M15</f>
        <v>-62.02700000000186</v>
      </c>
      <c r="N42" s="11"/>
      <c r="O42" s="11"/>
      <c r="P42" s="7"/>
      <c r="Q42" s="7"/>
      <c r="R42" s="7"/>
      <c r="S42" s="7"/>
      <c r="T42" s="7"/>
      <c r="U42" s="7"/>
    </row>
    <row r="43" spans="14:21" ht="12.75">
      <c r="N43" s="11"/>
      <c r="O43" s="11"/>
      <c r="P43" s="7"/>
      <c r="Q43" s="7"/>
      <c r="R43" s="7"/>
      <c r="S43" s="7"/>
      <c r="T43" s="7"/>
      <c r="U43" s="7"/>
    </row>
    <row r="44" spans="14:21" ht="12.75">
      <c r="N44" s="11"/>
      <c r="O44" s="11"/>
      <c r="P44" s="7"/>
      <c r="Q44" s="7"/>
      <c r="R44" s="7"/>
      <c r="S44" s="7"/>
      <c r="T44" s="7"/>
      <c r="U44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</dc:creator>
  <cp:keywords/>
  <dc:description/>
  <cp:lastModifiedBy>PO</cp:lastModifiedBy>
  <dcterms:created xsi:type="dcterms:W3CDTF">2008-03-03T18:17:49Z</dcterms:created>
  <dcterms:modified xsi:type="dcterms:W3CDTF">2008-03-03T18:26:00Z</dcterms:modified>
  <cp:category/>
  <cp:version/>
  <cp:contentType/>
  <cp:contentStatus/>
</cp:coreProperties>
</file>